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485"/>
  </bookViews>
  <sheets>
    <sheet name="CUPdata" sheetId="19" r:id="rId1"/>
    <sheet name="เปรียบเทียบHDCสปสชdbpop28กพ65_" sheetId="15" r:id="rId2"/>
    <sheet name="data_UC28กพ2565สปสช" sheetId="7" r:id="rId3"/>
    <sheet name="data02-2565สปสช" sheetId="18" r:id="rId4"/>
    <sheet name="dataHDC28-02-2565" sheetId="12" r:id="rId5"/>
    <sheet name="UC_dbpop2565_03_01" sheetId="16" r:id="rId6"/>
    <sheet name="สิทธิอื่นๆ_dbpop2565_03_01" sheetId="17" r:id="rId7"/>
  </sheets>
  <definedNames>
    <definedName name="_xlnm.Print_Titles" localSheetId="1">เปรียบเทียบHDCสปสชdbpop28กพ65_!$1:$2</definedName>
  </definedNames>
  <calcPr calcId="125725"/>
</workbook>
</file>

<file path=xl/calcChain.xml><?xml version="1.0" encoding="utf-8"?>
<calcChain xmlns="http://schemas.openxmlformats.org/spreadsheetml/2006/main">
  <c r="H7" i="19"/>
  <c r="H8"/>
  <c r="H9"/>
  <c r="H10"/>
  <c r="H11"/>
  <c r="H12"/>
  <c r="H13"/>
  <c r="H14"/>
  <c r="H15"/>
  <c r="H6"/>
  <c r="G15"/>
  <c r="G7"/>
  <c r="G8"/>
  <c r="G9"/>
  <c r="G10"/>
  <c r="G11"/>
  <c r="G12"/>
  <c r="G13"/>
  <c r="G14"/>
  <c r="G6"/>
  <c r="E15"/>
  <c r="F15"/>
  <c r="D15"/>
  <c r="F141" i="7"/>
  <c r="E140"/>
  <c r="E139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6"/>
  <c r="E115"/>
  <c r="E114"/>
  <c r="E113"/>
  <c r="E112"/>
  <c r="E111"/>
  <c r="E110"/>
  <c r="E108"/>
  <c r="E107"/>
  <c r="E106"/>
  <c r="E105"/>
  <c r="E104"/>
  <c r="E103"/>
  <c r="E102"/>
  <c r="E100"/>
  <c r="E99"/>
  <c r="E98"/>
  <c r="E97"/>
  <c r="E96"/>
  <c r="E95"/>
  <c r="E94"/>
  <c r="E93"/>
  <c r="E92"/>
  <c r="E91"/>
  <c r="E90"/>
  <c r="E89"/>
  <c r="E88"/>
  <c r="E87"/>
  <c r="E86"/>
  <c r="E85"/>
  <c r="E84"/>
  <c r="E82"/>
  <c r="E81"/>
  <c r="E80"/>
  <c r="E79"/>
  <c r="E78"/>
  <c r="E77"/>
  <c r="E76"/>
  <c r="E75"/>
  <c r="E73"/>
  <c r="E72"/>
  <c r="E71"/>
  <c r="E70"/>
  <c r="E69"/>
  <c r="E68"/>
  <c r="E67"/>
  <c r="E66"/>
  <c r="E65"/>
  <c r="E64"/>
  <c r="E63"/>
  <c r="E62"/>
  <c r="E61"/>
  <c r="E60"/>
  <c r="E59"/>
  <c r="E58"/>
  <c r="E57"/>
  <c r="E55"/>
  <c r="E54"/>
  <c r="E53"/>
  <c r="E52"/>
  <c r="E51"/>
  <c r="E50"/>
  <c r="E49"/>
  <c r="E48"/>
  <c r="E47"/>
  <c r="E46"/>
  <c r="E45"/>
  <c r="E44"/>
  <c r="E43"/>
  <c r="E42"/>
  <c r="E41"/>
  <c r="E39"/>
  <c r="E38"/>
  <c r="E37"/>
  <c r="E36"/>
  <c r="E35"/>
  <c r="E34"/>
  <c r="E33"/>
  <c r="E32"/>
  <c r="E31"/>
  <c r="E30"/>
  <c r="E29"/>
  <c r="E138"/>
  <c r="E137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H32" i="15"/>
  <c r="AD125" i="17"/>
  <c r="H148" i="15"/>
  <c r="K148"/>
  <c r="J148"/>
  <c r="I148"/>
  <c r="G148"/>
  <c r="K147"/>
  <c r="J147"/>
  <c r="I147"/>
  <c r="G147"/>
  <c r="J32"/>
  <c r="J31" s="1"/>
  <c r="I32"/>
  <c r="I31"/>
  <c r="H31"/>
  <c r="H147" s="1"/>
  <c r="J44"/>
  <c r="I44"/>
  <c r="H44"/>
  <c r="J61"/>
  <c r="I61"/>
  <c r="H61"/>
  <c r="J79"/>
  <c r="I79"/>
  <c r="H79"/>
  <c r="J89"/>
  <c r="I89"/>
  <c r="H89"/>
  <c r="J107"/>
  <c r="I107"/>
  <c r="H107"/>
  <c r="J116"/>
  <c r="I116"/>
  <c r="H116"/>
  <c r="J137"/>
  <c r="I137"/>
  <c r="H137"/>
  <c r="J146"/>
  <c r="I146"/>
  <c r="H146"/>
  <c r="K145"/>
  <c r="K146" s="1"/>
  <c r="K144"/>
  <c r="K143"/>
  <c r="K142"/>
  <c r="K141"/>
  <c r="K140"/>
  <c r="K139"/>
  <c r="K136"/>
  <c r="K135"/>
  <c r="K137" s="1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5"/>
  <c r="K116" s="1"/>
  <c r="K114"/>
  <c r="K113"/>
  <c r="K112"/>
  <c r="K111"/>
  <c r="K110"/>
  <c r="K109"/>
  <c r="K106"/>
  <c r="K105"/>
  <c r="K107" s="1"/>
  <c r="K104"/>
  <c r="K103"/>
  <c r="K102"/>
  <c r="K101"/>
  <c r="K100"/>
  <c r="K99"/>
  <c r="K98"/>
  <c r="K97"/>
  <c r="K96"/>
  <c r="K95"/>
  <c r="K94"/>
  <c r="K93"/>
  <c r="K92"/>
  <c r="K91"/>
  <c r="K90"/>
  <c r="K88"/>
  <c r="K89" s="1"/>
  <c r="K87"/>
  <c r="K86"/>
  <c r="K85"/>
  <c r="K84"/>
  <c r="K83"/>
  <c r="K82"/>
  <c r="K81"/>
  <c r="K78"/>
  <c r="K77"/>
  <c r="K79" s="1"/>
  <c r="K76"/>
  <c r="K75"/>
  <c r="K74"/>
  <c r="K73"/>
  <c r="K72"/>
  <c r="K71"/>
  <c r="K70"/>
  <c r="K69"/>
  <c r="K68"/>
  <c r="K67"/>
  <c r="K66"/>
  <c r="K65"/>
  <c r="K64"/>
  <c r="K63"/>
  <c r="K62"/>
  <c r="K60"/>
  <c r="K59"/>
  <c r="K58"/>
  <c r="K61" s="1"/>
  <c r="K57"/>
  <c r="K56"/>
  <c r="K55"/>
  <c r="K54"/>
  <c r="K53"/>
  <c r="K52"/>
  <c r="K51"/>
  <c r="K50"/>
  <c r="K49"/>
  <c r="K48"/>
  <c r="K47"/>
  <c r="K46"/>
  <c r="K43"/>
  <c r="K42"/>
  <c r="K41"/>
  <c r="K40"/>
  <c r="K39"/>
  <c r="K38"/>
  <c r="K37"/>
  <c r="K36"/>
  <c r="K35"/>
  <c r="K34"/>
  <c r="K33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4"/>
  <c r="AF125" i="17"/>
  <c r="AE125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3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3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4"/>
  <c r="C3"/>
  <c r="C125" s="1"/>
  <c r="G32" i="15"/>
  <c r="G31" s="1"/>
  <c r="G44"/>
  <c r="G61"/>
  <c r="G79"/>
  <c r="G89"/>
  <c r="G107"/>
  <c r="G116"/>
  <c r="G137"/>
  <c r="G146"/>
  <c r="F33"/>
  <c r="F34"/>
  <c r="F35"/>
  <c r="F36"/>
  <c r="F37"/>
  <c r="F38"/>
  <c r="F39"/>
  <c r="F40"/>
  <c r="F41"/>
  <c r="F42"/>
  <c r="F43"/>
  <c r="F45"/>
  <c r="F46"/>
  <c r="F47"/>
  <c r="F48"/>
  <c r="F49"/>
  <c r="F50"/>
  <c r="F51"/>
  <c r="F52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3"/>
  <c r="F74"/>
  <c r="F75"/>
  <c r="F76"/>
  <c r="F77"/>
  <c r="F78"/>
  <c r="F80"/>
  <c r="F81"/>
  <c r="F82"/>
  <c r="F83"/>
  <c r="F84"/>
  <c r="F85"/>
  <c r="F86"/>
  <c r="F87"/>
  <c r="F88"/>
  <c r="F90"/>
  <c r="F91"/>
  <c r="F92"/>
  <c r="F93"/>
  <c r="F94"/>
  <c r="F95"/>
  <c r="F96"/>
  <c r="F97"/>
  <c r="F98"/>
  <c r="F99"/>
  <c r="F100"/>
  <c r="F101"/>
  <c r="F102"/>
  <c r="F103"/>
  <c r="F104"/>
  <c r="F105"/>
  <c r="F106"/>
  <c r="F108"/>
  <c r="F109"/>
  <c r="F110"/>
  <c r="F111"/>
  <c r="F112"/>
  <c r="F113"/>
  <c r="F114"/>
  <c r="F115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8"/>
  <c r="F139"/>
  <c r="F140"/>
  <c r="F141"/>
  <c r="F142"/>
  <c r="F143"/>
  <c r="F144"/>
  <c r="F14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4"/>
  <c r="E146"/>
  <c r="D146"/>
  <c r="F146" s="1"/>
  <c r="E137"/>
  <c r="D137"/>
  <c r="F137" s="1"/>
  <c r="E116"/>
  <c r="D116"/>
  <c r="F116" s="1"/>
  <c r="E107"/>
  <c r="D107"/>
  <c r="F107" s="1"/>
  <c r="E89"/>
  <c r="D89"/>
  <c r="F89" s="1"/>
  <c r="E79"/>
  <c r="D79"/>
  <c r="F79" s="1"/>
  <c r="E61"/>
  <c r="D61"/>
  <c r="F61" s="1"/>
  <c r="E44"/>
  <c r="D44"/>
  <c r="F44" s="1"/>
  <c r="E32"/>
  <c r="D32"/>
  <c r="F32" s="1"/>
  <c r="E31"/>
  <c r="E40" i="7"/>
  <c r="E56"/>
  <c r="E74"/>
  <c r="E83"/>
  <c r="E101"/>
  <c r="E109"/>
  <c r="E117"/>
  <c r="C4" i="12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3"/>
  <c r="D31" i="15" l="1"/>
  <c r="F31" s="1"/>
  <c r="E28" i="7"/>
  <c r="K32" i="15"/>
  <c r="K31" s="1"/>
  <c r="K44"/>
  <c r="D148"/>
  <c r="F148" s="1"/>
  <c r="E148"/>
  <c r="D147"/>
  <c r="F147" s="1"/>
  <c r="E147"/>
</calcChain>
</file>

<file path=xl/sharedStrings.xml><?xml version="1.0" encoding="utf-8"?>
<sst xmlns="http://schemas.openxmlformats.org/spreadsheetml/2006/main" count="2171" uniqueCount="610">
  <si>
    <t>hos_respon</t>
  </si>
  <si>
    <t>H_name</t>
  </si>
  <si>
    <t/>
  </si>
  <si>
    <r>
      <t>ทะเบียนกลาง</t>
    </r>
    <r>
      <rPr>
        <sz val="10"/>
        <color indexed="8"/>
        <rFont val="Calibri"/>
        <family val="2"/>
      </rPr>
      <t>(รวมประกันสังคมจากต่างจว.)</t>
    </r>
  </si>
  <si>
    <t>03822</t>
  </si>
  <si>
    <t>รพ.สต.อำเภอเมืองยโสธร</t>
  </si>
  <si>
    <t>03823</t>
  </si>
  <si>
    <t>รพ.สต.บ้านห้องข่า</t>
  </si>
  <si>
    <t>03824</t>
  </si>
  <si>
    <t>รพ.สต.บ้านตาดทอง</t>
  </si>
  <si>
    <t>03825</t>
  </si>
  <si>
    <t>รพ.สต.บ้านสว่าง</t>
  </si>
  <si>
    <t>03826</t>
  </si>
  <si>
    <t>รพ.สต.บ้านคำน้ำสร้าง</t>
  </si>
  <si>
    <t>03827</t>
  </si>
  <si>
    <t>รพ.สต.บ้านดอนกลอย</t>
  </si>
  <si>
    <t>03828</t>
  </si>
  <si>
    <t>รพ.สต.บ้านสามเพีย</t>
  </si>
  <si>
    <t>03829</t>
  </si>
  <si>
    <t>รพ.สต.บ้านดู่ทุ่ง</t>
  </si>
  <si>
    <t>03830</t>
  </si>
  <si>
    <t>รพ.สต.บ้านคำแดง</t>
  </si>
  <si>
    <t>03831</t>
  </si>
  <si>
    <t>รพ.สต.บ้านคำฮี</t>
  </si>
  <si>
    <t>03832</t>
  </si>
  <si>
    <t>รพ.สต.บ้านทุ่งแต้</t>
  </si>
  <si>
    <t>03833</t>
  </si>
  <si>
    <t>รพ.สต.บ้านสิงห์</t>
  </si>
  <si>
    <t>03834</t>
  </si>
  <si>
    <t>รพ.สต.บ้านนาสะไมย์</t>
  </si>
  <si>
    <t>03835</t>
  </si>
  <si>
    <t>รพ.สต.บ้านหนองหอย</t>
  </si>
  <si>
    <t>03836</t>
  </si>
  <si>
    <t>รพ.สต.บ้านหนองหิน</t>
  </si>
  <si>
    <t>03837</t>
  </si>
  <si>
    <t>รพ.สต.บ้านโนนค้อ</t>
  </si>
  <si>
    <t>03838</t>
  </si>
  <si>
    <t>รพ.สต.หนองคู</t>
  </si>
  <si>
    <t>03839</t>
  </si>
  <si>
    <t>รพ.สต.บ้านหนองบัว</t>
  </si>
  <si>
    <t>03840</t>
  </si>
  <si>
    <t>รพ.สต.บ้านขุมเงิน</t>
  </si>
  <si>
    <t>03841</t>
  </si>
  <si>
    <t>รพ.สต.บ้านทุ่งนางโอก</t>
  </si>
  <si>
    <t>03842</t>
  </si>
  <si>
    <t>รพ.สต.บ้านหนองเรือ</t>
  </si>
  <si>
    <t>10701</t>
  </si>
  <si>
    <t>รพ.ยโสธร</t>
  </si>
  <si>
    <t>11921</t>
  </si>
  <si>
    <t>รพ.นายแพทย์หาญ</t>
  </si>
  <si>
    <t>14424</t>
  </si>
  <si>
    <t>ศูนย์บริการสาธารณสุขเทศบาลเมืองยโสธร</t>
  </si>
  <si>
    <t>22156</t>
  </si>
  <si>
    <t>ศสช.เมืองยศ</t>
  </si>
  <si>
    <t>22802</t>
  </si>
  <si>
    <t>สถานพยาบาลเรือนจำจังหวัดยโสธร</t>
  </si>
  <si>
    <t>28899</t>
  </si>
  <si>
    <t>ศสช.ตำบลเดิด ค่ายบดินทรเดชา</t>
  </si>
  <si>
    <t>ไม่รวมรพ.ยแพทย์หาญ</t>
  </si>
  <si>
    <t>รวม เมืองยโสธร</t>
  </si>
  <si>
    <t>03843</t>
  </si>
  <si>
    <t>รพ.สต.บ้านโคกยาว</t>
  </si>
  <si>
    <t>03844</t>
  </si>
  <si>
    <t>รพ.สต.บ้านดู่ลาด</t>
  </si>
  <si>
    <t>03845</t>
  </si>
  <si>
    <t>รพ.สต.บ้านสีสุก</t>
  </si>
  <si>
    <t>03846</t>
  </si>
  <si>
    <t>รพ.สต.บ้านคำครตา</t>
  </si>
  <si>
    <t>03847</t>
  </si>
  <si>
    <t>รพ.สต.บ้านดงมะไฟ</t>
  </si>
  <si>
    <t>03848</t>
  </si>
  <si>
    <t>รพ.สต.บ้านนาเวียง</t>
  </si>
  <si>
    <t>03849</t>
  </si>
  <si>
    <t>รพ.สต.บ้านไผ่</t>
  </si>
  <si>
    <t>03850</t>
  </si>
  <si>
    <t>รพ.สต.บ้านโคกกลาง</t>
  </si>
  <si>
    <t>10963</t>
  </si>
  <si>
    <t>รพ.ทรายมูล</t>
  </si>
  <si>
    <t>13882</t>
  </si>
  <si>
    <t>รพ.สต.บ้านหนองแวง</t>
  </si>
  <si>
    <t>22157</t>
  </si>
  <si>
    <t>สอ.ทรายมูล</t>
  </si>
  <si>
    <t>รวม ทรายมูล</t>
  </si>
  <si>
    <t>ทะเบียนกลาง</t>
  </si>
  <si>
    <t>03851</t>
  </si>
  <si>
    <t>รพ.สต.บ้านหนองแก</t>
  </si>
  <si>
    <t>03852</t>
  </si>
  <si>
    <t>รพ.สต.บ้านโนนเปือย</t>
  </si>
  <si>
    <t>03853</t>
  </si>
  <si>
    <t>รพ.สต.บ้านกำแมด</t>
  </si>
  <si>
    <t>03854</t>
  </si>
  <si>
    <t>รพ.สต.บ้านหัวงัว</t>
  </si>
  <si>
    <t>03855</t>
  </si>
  <si>
    <t>รพ.สต.บ้านนาโส่</t>
  </si>
  <si>
    <t>03856</t>
  </si>
  <si>
    <t>รพ.สต.บ้านหัวนา</t>
  </si>
  <si>
    <t>03857</t>
  </si>
  <si>
    <t>รพ.สต.บ้านหนองหมี</t>
  </si>
  <si>
    <t>03858</t>
  </si>
  <si>
    <t>รพ.สต.บ้านโพนงาม</t>
  </si>
  <si>
    <t>03859</t>
  </si>
  <si>
    <t>รพ.สต.เฉลิมพระเกียรติ 60 พรรษา นวมินทราชินี</t>
  </si>
  <si>
    <t>03860</t>
  </si>
  <si>
    <t>03861</t>
  </si>
  <si>
    <t>รพ.สต.บ้านคำผักกูด</t>
  </si>
  <si>
    <t>03862</t>
  </si>
  <si>
    <t>รพ.สต.บ้านโนนประทาย</t>
  </si>
  <si>
    <t>10964</t>
  </si>
  <si>
    <t>รพ.กุดชุม</t>
  </si>
  <si>
    <t>13883</t>
  </si>
  <si>
    <t>รพ.สต.บ้านสุขเกษม</t>
  </si>
  <si>
    <t>22158</t>
  </si>
  <si>
    <t>ศสช.ใกล้บ้านใกล้ใจ</t>
  </si>
  <si>
    <t>รวม  กุดชุม</t>
  </si>
  <si>
    <t>03863</t>
  </si>
  <si>
    <t>รพ.สต.บ้านย่อ</t>
  </si>
  <si>
    <t>03864</t>
  </si>
  <si>
    <t>รพ.สต.บ้านสงเปือย</t>
  </si>
  <si>
    <t>03865</t>
  </si>
  <si>
    <t>รพ.สต.บ้านโพนทัน</t>
  </si>
  <si>
    <t>03866</t>
  </si>
  <si>
    <t>รพ.สต.บ้านดงเจริญ</t>
  </si>
  <si>
    <t>03867</t>
  </si>
  <si>
    <t>รพ.สต.บ้านทุ่งมน</t>
  </si>
  <si>
    <t>03868</t>
  </si>
  <si>
    <t>รพ.สต.บ้านนาคำ</t>
  </si>
  <si>
    <t>03869</t>
  </si>
  <si>
    <t>รพ.สต.บ้านดงแคนใหญ่</t>
  </si>
  <si>
    <t>03870</t>
  </si>
  <si>
    <t>รพ.สต.บ้านบกน้อย</t>
  </si>
  <si>
    <t>03871</t>
  </si>
  <si>
    <t>รพ.สต.บ้านกู่จาน</t>
  </si>
  <si>
    <t>03872</t>
  </si>
  <si>
    <t>03873</t>
  </si>
  <si>
    <t>รพ.สต.บ้านนาแก</t>
  </si>
  <si>
    <t>03874</t>
  </si>
  <si>
    <t>รพ.สต.บ้านนาหลู่</t>
  </si>
  <si>
    <t>03875</t>
  </si>
  <si>
    <t>รพ.สต.บ้านกุดกุง</t>
  </si>
  <si>
    <t>03876</t>
  </si>
  <si>
    <t>รพ.สต.บ้านเหล่าไฮ</t>
  </si>
  <si>
    <t>03877</t>
  </si>
  <si>
    <t>รพ.สต.บ้านแคนน้อย</t>
  </si>
  <si>
    <t>10965</t>
  </si>
  <si>
    <t>รพ.คำเขื่อนแก้ว</t>
  </si>
  <si>
    <t>23212</t>
  </si>
  <si>
    <t>รพ.สต.ประชาอาสาบ้านโพนสิม</t>
  </si>
  <si>
    <t>รวม คำเขื่อนแก้ว</t>
  </si>
  <si>
    <t>03878</t>
  </si>
  <si>
    <t>รพ.สต.บ้านกระจาย</t>
  </si>
  <si>
    <t>03879</t>
  </si>
  <si>
    <t>รพ.สต.บ้านนิคม</t>
  </si>
  <si>
    <t>03880</t>
  </si>
  <si>
    <t>รพ.สต.บ้านหนองแข้</t>
  </si>
  <si>
    <t>03881</t>
  </si>
  <si>
    <t>รพ.สต.บ้านหนองชุม</t>
  </si>
  <si>
    <t>03882</t>
  </si>
  <si>
    <t>รพ.สต.บ้านโคกนาโก</t>
  </si>
  <si>
    <t>03883</t>
  </si>
  <si>
    <t>รพ.สต.บ้านเซซ่ง</t>
  </si>
  <si>
    <t>03884</t>
  </si>
  <si>
    <t>รพ.สต.บ้านศรีฐาน</t>
  </si>
  <si>
    <t>10966</t>
  </si>
  <si>
    <t>รพ.ป่าติ้ว</t>
  </si>
  <si>
    <t>รวม  ป่าติ้ว</t>
  </si>
  <si>
    <t>03885</t>
  </si>
  <si>
    <t>รพ.สต.บ้านเหมือด</t>
  </si>
  <si>
    <t>03886</t>
  </si>
  <si>
    <t>รพ.สต.บ้านหัวเมือง</t>
  </si>
  <si>
    <t>03887</t>
  </si>
  <si>
    <t>รพ.สต.บ้านกุดพันเขียว</t>
  </si>
  <si>
    <t>03888</t>
  </si>
  <si>
    <t>รพ.สต.บ้านคุ้ม</t>
  </si>
  <si>
    <t>03889</t>
  </si>
  <si>
    <t>รพ.สต.บ้านสำโรง</t>
  </si>
  <si>
    <t>03890</t>
  </si>
  <si>
    <t>รพ.สต.บ้านหัวดอน</t>
  </si>
  <si>
    <t>03891</t>
  </si>
  <si>
    <t>รพ.สต.บ้านดอนผึ้ง</t>
  </si>
  <si>
    <t>03892</t>
  </si>
  <si>
    <t>รพ.สต.บ้านเหล่าใหญ่</t>
  </si>
  <si>
    <t>03893</t>
  </si>
  <si>
    <t>รพ.สต.บ้านโพธิ์ศรี</t>
  </si>
  <si>
    <t>03894</t>
  </si>
  <si>
    <t>รพ.สต.บ้านราชมุนี</t>
  </si>
  <si>
    <t>03895</t>
  </si>
  <si>
    <t>รพ.สต.บ้านดงจงอาง</t>
  </si>
  <si>
    <t>03896</t>
  </si>
  <si>
    <t>รพ.สต.บ้านชัยชนะ</t>
  </si>
  <si>
    <t>03897</t>
  </si>
  <si>
    <t>รพ.สต.บ้านหัวดง</t>
  </si>
  <si>
    <t>03898</t>
  </si>
  <si>
    <t>รพ.สต.บ้านพระเสาร์</t>
  </si>
  <si>
    <t>03899</t>
  </si>
  <si>
    <t>รพ.สต.บ้านสงยาง</t>
  </si>
  <si>
    <t>10967</t>
  </si>
  <si>
    <t>รพ.มหาชนะชัย</t>
  </si>
  <si>
    <t>13884</t>
  </si>
  <si>
    <t>รพ.สต.บ้านบากเรือ</t>
  </si>
  <si>
    <t>รวม  มหาชนะชัย</t>
  </si>
  <si>
    <t>03900</t>
  </si>
  <si>
    <t>รพ.สต.บ้านเหล่าน้อย</t>
  </si>
  <si>
    <t>03901</t>
  </si>
  <si>
    <t>รพ.สต.บ้านโพนเมือง</t>
  </si>
  <si>
    <t>03902</t>
  </si>
  <si>
    <t>รพ.สต.บ้านติ้ว</t>
  </si>
  <si>
    <t>03903</t>
  </si>
  <si>
    <t>รพ.สต.บ้านตูม</t>
  </si>
  <si>
    <t>03904</t>
  </si>
  <si>
    <t>รพ.สต.บ้านศิริพัฒนา</t>
  </si>
  <si>
    <t>03905</t>
  </si>
  <si>
    <t>รพ.สต.บ้านน้ำอ้อม</t>
  </si>
  <si>
    <t>10968</t>
  </si>
  <si>
    <t>รพ.ค้อวัง</t>
  </si>
  <si>
    <t>รวม  ค้อวัง</t>
  </si>
  <si>
    <t>03906</t>
  </si>
  <si>
    <t>รพ.สต.บ้านช่องเม็ก</t>
  </si>
  <si>
    <t>03907</t>
  </si>
  <si>
    <t>รพ.สต.บ้านนากอก</t>
  </si>
  <si>
    <t>03908</t>
  </si>
  <si>
    <t>รพ.สต.บ้านหนองแคนน้อย</t>
  </si>
  <si>
    <t>03909</t>
  </si>
  <si>
    <t>รพ.สต.บ้านน้อมเกล้า</t>
  </si>
  <si>
    <t>03910</t>
  </si>
  <si>
    <t>รพ.สต.บ้านห้องแซง</t>
  </si>
  <si>
    <t>03911</t>
  </si>
  <si>
    <t>รพ.สต.บ้านป่าชาด</t>
  </si>
  <si>
    <t>03912</t>
  </si>
  <si>
    <t>รพ.สต.บ้านหวาย</t>
  </si>
  <si>
    <t>03913</t>
  </si>
  <si>
    <t>รพ.สต.บ้านกุดแข้ด่อน</t>
  </si>
  <si>
    <t>03914</t>
  </si>
  <si>
    <t>รพ.สต.บ้านกุดเชียงหมี</t>
  </si>
  <si>
    <t>03915</t>
  </si>
  <si>
    <t>รพ.สต.บ้านสามแยก</t>
  </si>
  <si>
    <t>03916</t>
  </si>
  <si>
    <t>รพ.สต.บ้านกุดแห่</t>
  </si>
  <si>
    <t>03917</t>
  </si>
  <si>
    <t>รพ.สต.บ้านโคกสำราญ</t>
  </si>
  <si>
    <t>03918</t>
  </si>
  <si>
    <t>รพ.สต.บ้านสมสะอาด</t>
  </si>
  <si>
    <t>03919</t>
  </si>
  <si>
    <t>รพ.สต.บ้านหนองยาง</t>
  </si>
  <si>
    <t>03920</t>
  </si>
  <si>
    <t>รพ.สต.บ้านสร้างมิ่ง</t>
  </si>
  <si>
    <t>03921</t>
  </si>
  <si>
    <t>รพ.สต.บ้านศรีแก้ว</t>
  </si>
  <si>
    <t>03922</t>
  </si>
  <si>
    <t>รพ.สต.บ้านโคกใหญ่</t>
  </si>
  <si>
    <t>11444</t>
  </si>
  <si>
    <t>รพร.เลิงนกทา</t>
  </si>
  <si>
    <t>13885</t>
  </si>
  <si>
    <t>รพ.สต.บ้านโคกวิไล</t>
  </si>
  <si>
    <t>รวม  เลิงนกทา</t>
  </si>
  <si>
    <t>03924</t>
  </si>
  <si>
    <t>รพ.สต.บ้านน้ำคำ</t>
  </si>
  <si>
    <t>03925</t>
  </si>
  <si>
    <t>รพ.สต.บ้านหนองคูน้อย</t>
  </si>
  <si>
    <t>03926</t>
  </si>
  <si>
    <t>รพ.สต.บ้านส้มผ่อ</t>
  </si>
  <si>
    <t>03927</t>
  </si>
  <si>
    <t>รพ.สต.บ้านหนองสนม</t>
  </si>
  <si>
    <t>03928</t>
  </si>
  <si>
    <t>รพ.สต.บ้านคำไผ่</t>
  </si>
  <si>
    <t>10969</t>
  </si>
  <si>
    <t>รพ.ไทยเจริญ</t>
  </si>
  <si>
    <t>13886</t>
  </si>
  <si>
    <t>รพ.สต.บ้านคำเตย</t>
  </si>
  <si>
    <t>รวม  ไทยเจริญ</t>
  </si>
  <si>
    <t>ทั้งจังหวัด ไม่รวมรพ.หาญฯ</t>
  </si>
  <si>
    <t>รวมทั้งจังหวัด</t>
  </si>
  <si>
    <t>เขต</t>
  </si>
  <si>
    <t>จังหวัด</t>
  </si>
  <si>
    <t>หน่วยบริการประจำ</t>
  </si>
  <si>
    <t>หน่วยบริการปฐมภูมิ</t>
  </si>
  <si>
    <t>จำนวนประชากรสิทธิหลักประกันสุขภาพแห่งชาติ</t>
  </si>
  <si>
    <t>เขต 10 อุบลราชธานี</t>
  </si>
  <si>
    <t>ยโสธร</t>
  </si>
  <si>
    <t>10701 - รพ.ยโสธร</t>
  </si>
  <si>
    <t>03823 - รพ.สต.บ้านห้องข่า หมู่ที่ 03 ตำบลน้ำคำใหญ่</t>
  </si>
  <si>
    <t>03824 - รพ.สต.บ้านตาดทอง หมู่ที่ 09 ตำบลตาดทอง</t>
  </si>
  <si>
    <t>03825 - รพ.สต.บ้านสว่าง หมู่ที่ 07 ตำบลสำราญ</t>
  </si>
  <si>
    <t>03826 - รพ.สต.บ้านคำน้ำสร้าง หมู่ที่ 11 ตำบลค้อเหนือ</t>
  </si>
  <si>
    <t>03827 - รพ.สต.บ้านดอนกลอย หมู่ที่ 13 ตำบลค้อเหนือ</t>
  </si>
  <si>
    <t>03828 - รพ.สต.บ้านสามเพีย หมู่ที่ 09 ตำบลดู่ทุ่ง</t>
  </si>
  <si>
    <t>03829 - รพ.สต.บ้านดู่ทุ่ง หมู่ที่ 10 ตำบลดู่ทุ่ง</t>
  </si>
  <si>
    <t>03830 - รพ.สต.บ้านคำแดง หมู่ที่ 10 ตำบลเดิด</t>
  </si>
  <si>
    <t>03831 - รพ.สต.บ้านคำฮี หมู่ที่ 03 ตำบลขั้นไดใหญ่</t>
  </si>
  <si>
    <t>03832 - รพ.สต.บ้านทุ่งแต้ หมู่ที่ 01 ตำบลทุ่งแต้</t>
  </si>
  <si>
    <t>03833 - รพ.สต.บ้านสิงห์ หมู่ที่ 03 ตำบลสิงห์</t>
  </si>
  <si>
    <t>03834 - รพ.สต.บ้านนาสะไมย์ หมู่ที่ 01 ตำบลนาสะไมย์</t>
  </si>
  <si>
    <t>03835 - รพ.สต.บ้านหนองหอย หมู่ที่ 08 ตำบลเขื่องคำ</t>
  </si>
  <si>
    <t>03836 - รพ.สต.บ้านหนองหิน หมู่ที่ 01 ตำบลหนองหิน</t>
  </si>
  <si>
    <t>03838 - รพ.สต.หนองคู หมู่ที่ 01 ตำบลหนองคู</t>
  </si>
  <si>
    <t>03840 - รพ.สต.บ้านขุมเงิน หมู่ที่ 01 ตำบลขุมเงิน</t>
  </si>
  <si>
    <t>03841 - รพ.สต.บ้านทุ่งนางโอก หมู่ที่ 03 ตำบลทุ่งนางโอก</t>
  </si>
  <si>
    <t>03842 - รพ.สต.บ้านหนองเรือ หมู่ที่ 02 ตำบลหนองเรือ</t>
  </si>
  <si>
    <t>14424 - ศสช.เมืองบ้านท่าศรีธรรม</t>
  </si>
  <si>
    <t>22156 - ศสช.เมืองยศ</t>
  </si>
  <si>
    <t>22802 - สถานพยาบาลเรือนจำจังหวัดยโสธร</t>
  </si>
  <si>
    <t>28899 - ศสช.ตำบลเดิด ค่ายบดินทรเดชา</t>
  </si>
  <si>
    <t>10963 - รพ.ทรายมูล</t>
  </si>
  <si>
    <t>03843 - รพ.สต.บ้านโคกยาว หมู่ที่ 08 ตำบลทรายมูล</t>
  </si>
  <si>
    <t>03844 - รพ.สต.บ้านดู่ลาด หมู่ที่ 01 ตำบลดู่ลาด</t>
  </si>
  <si>
    <t>03845 - รพ.สต.บ้านสีสุก หมู่ที่ 05 ตำบลดู่ลาด</t>
  </si>
  <si>
    <t>03846 - รพ.สต.บ้านคำครตา หมู่ที่ 03 ตำบลดงมะไฟ</t>
  </si>
  <si>
    <t>03847 - รพ.สต.บ้านดงมะไฟ หมู่ที่ 08 ตำบลดงมะไฟ</t>
  </si>
  <si>
    <t>03848 - รพ.สต.บ้านนาเวียง หมู่ที่ 01 ตำบลนาเวียง</t>
  </si>
  <si>
    <t>03849 - รพ.สต.บ้านไผ่ หมู่ที่ 03 ตำบลไผ่</t>
  </si>
  <si>
    <t>03850 - รพ.สต.บ้านโคกกลาง หมู่ที่ 06 ตำบลไผ่</t>
  </si>
  <si>
    <t>13882 - รพ.สต.บ้านหนองแวง หมู่ที่ 04 ตำบลนาเวียง</t>
  </si>
  <si>
    <t>10964 - รพ.กุดชุม</t>
  </si>
  <si>
    <t>03851 - รพ.สต.บ้านหนองแก หมู่ที่ 07 ตำบลกุดชุม</t>
  </si>
  <si>
    <t>03852 - รพ.สต.บ้านโนนเปือย หมู่ที่ 01 ตำบลโนนเปือย</t>
  </si>
  <si>
    <t>03853 - รพ.สต.บ้านกำแมด หมู่ที่ 01 ตำบลกำแมด</t>
  </si>
  <si>
    <t>03854 - รพ.สต.บ้านหัวงัว หมู่ที่ 02 ตำบลกำแมด</t>
  </si>
  <si>
    <t>03855 - รพ.สต.บ้านนาโส่ หมู่ที่ 01 ตำบลนาโส่</t>
  </si>
  <si>
    <t>03856 - รพ.สต.บ้านหัวนา หมู่ที่ 06 ตำบลห้วยแก้ง</t>
  </si>
  <si>
    <t>03857 - รพ.สต.บ้านหนองหมี หมู่ที่ 01 ตำบลหนองหมี</t>
  </si>
  <si>
    <t>03858 - รพ.สต.บ้านโพนงาม หมู่ที่ 16 ตำบลโพนงาม</t>
  </si>
  <si>
    <t>03859 - รพ.สต.เฉลิมพระเกียรติ 60 พรรษา นวมินทราชินี หมู่ที่ 17 ตำบลโพนงาม</t>
  </si>
  <si>
    <t>03860 - รพ.สต.บ้านคำน้ำสร้าง หมู่ที่ 03 ตำบลคำน้ำสร้าง</t>
  </si>
  <si>
    <t>03861 - รพ.สต.บ้านคำผักกูด หมู่ที่ 02 ตำบลหนองแหน</t>
  </si>
  <si>
    <t>03862 - รพ.สต.บ้านโนนประทาย หมู่ที่ 09 ตำบลหนองแหน</t>
  </si>
  <si>
    <t>13883 - รพ.สต.บ้านสุขเกษม หมู่ที่ 09 ตำบลโนนเปือย</t>
  </si>
  <si>
    <t>22158 - ศสช.ใกล้บ้านใกล้ใจ</t>
  </si>
  <si>
    <t>10965 - รพ.คำเขื่อนแก้ว</t>
  </si>
  <si>
    <t>03863 - รพ.สต.บ้านย่อ หมู่ที่ 11 ตำบลย่อ</t>
  </si>
  <si>
    <t>03864 - รพ.สต.บ้านสงเปือย หมู่ที่ 01 ตำบลสงเปือย</t>
  </si>
  <si>
    <t>03865 - รพ.สต.บ้านโพนทัน หมู่ที่ 01 ตำบลโพนทัน</t>
  </si>
  <si>
    <t>03867 - รพ.สต.บ้านทุ่งมน หมู่ที่ 07 ตำบลทุ่งมน</t>
  </si>
  <si>
    <t>03868 - รพ.สต.บ้านนาคำ หมู่ที่ 02 ตำบลนาคำ</t>
  </si>
  <si>
    <t>03869 - รพ.สต.บ้านดงแคนใหญ่ หมู่ที่ 09 ตำบลดงแคนใหญ่</t>
  </si>
  <si>
    <t>03870 - รพ.สต.บ้านบกน้อย หมู่ที่ 07 ตำบลดงแคนใหญ่</t>
  </si>
  <si>
    <t>03871 - รพ.สต.บ้านกู่จาน หมู่ที่ 03 ตำบลกู่จาน</t>
  </si>
  <si>
    <t>03872 - รพ.สต.บ้านนาเวียง หมู่ที่ 06 ตำบลกู่จาน</t>
  </si>
  <si>
    <t>03873 - รพ.สต.บ้านนาแก หมู่ที่ 01 ตำบลนาแก</t>
  </si>
  <si>
    <t>03874 - รพ.สต.บ้านนาหลู่ หมู่ที่ 03 ตำบลนาแก</t>
  </si>
  <si>
    <t>03875 - รพ.สต.บ้านกุดกุง หมู่ที่ 06 ตำบลกุดกุง</t>
  </si>
  <si>
    <t>03876 - รพ.สต.บ้านเหล่าไฮ หมู่ที่ 02 ตำบลเหล่าไฮ</t>
  </si>
  <si>
    <t>03877 - รพ.สต.บ้านแคนน้อย หมู่ที่ 01 ตำบลแคนน้อย</t>
  </si>
  <si>
    <t>23212 - รพ.สต.ประชาอาสาบ้านโพนสิม หมู่ที่ 04 ตำบลทุ่งมน</t>
  </si>
  <si>
    <t>10966 - รพ.ป่าติ้ว</t>
  </si>
  <si>
    <t>03878 - รพ.สต.บ้านกระจาย หมู่ที่ 01 ตำบลกระจาย</t>
  </si>
  <si>
    <t>03879 - รพ.สต.บ้านนิคม หมู่ที่ 02 ตำบลกระจาย</t>
  </si>
  <si>
    <t>03880 - รพ.สต.บ้านหนองแข้ หมู่ที่ 05 ตำบลโคกนาโก</t>
  </si>
  <si>
    <t>03881 - รพ.สต.บ้านหนองชุม หมู่ที่ 06 ตำบลโคกนาโก</t>
  </si>
  <si>
    <t>03882 - รพ.สต.บ้านโคกนาโก หมู่ที่ 12 ตำบลโคกนาโก</t>
  </si>
  <si>
    <t>03883 - รพ.สต.บ้านเซซ่ง หมู่ที่ 04 ตำบลเชียงเพ็ง</t>
  </si>
  <si>
    <t>03884 - รพ.สต.บ้านศรีฐาน หมู่ที่ 03 ตำบลศรีฐาน</t>
  </si>
  <si>
    <t>10967 - รพ.มหาชนะชัย</t>
  </si>
  <si>
    <t>03885 - รพ.สต.บ้านเหมือด หมู่ที่ 07 ตำบลฟ้าหยาด</t>
  </si>
  <si>
    <t>03886 - รพ.สต.บ้านหัวเมือง หมู่ที่ 08 ตำบลหัวเมือง</t>
  </si>
  <si>
    <t>03887 - รพ.สต.บ้านกุดพันเขียว หมู่ที่ 11 ตำบลหัวเมือง</t>
  </si>
  <si>
    <t>03888 - รพ.สต.บ้านคุ้ม หมู่ที่ 09 ตำบลคูเมือง</t>
  </si>
  <si>
    <t>03889 - รพ.สต.บ้านสำโรง หมู่ที่ 04 ตำบลคูเมือง</t>
  </si>
  <si>
    <t>03890 - รพ.สต.บ้านหัวดอน หมู่ที่ 04 ตำบลผือฮี</t>
  </si>
  <si>
    <t>03891 - รพ.สต.บ้านดอนผึ้ง หมู่ที่ 04 ตำบลบากเรือ</t>
  </si>
  <si>
    <t>03892 - รพ.สต.บ้านเหล่าใหญ่ หมู่ที่ 03 ตำบลม่วง</t>
  </si>
  <si>
    <t>03893 - รพ.สต.บ้านโพธิ์ศรี หมู่ที่ 08 ตำบลม่วง</t>
  </si>
  <si>
    <t>03894 - รพ.สต.บ้านราชมุนี หมู่ที่ 07 ตำบลโนนทราย</t>
  </si>
  <si>
    <t>03895 - รพ.สต.บ้านดงจงอาง หมู่ที่ 05 ตำบลบึงแก</t>
  </si>
  <si>
    <t>03896 - รพ.สต.บ้านชัยชนะ หมู่ที่ 07 ตำบลบึงแก</t>
  </si>
  <si>
    <t>03897 - รพ.สต.บ้านหัวดง หมู่ที่ 06 ตำบลพระเสาร์</t>
  </si>
  <si>
    <t>03898 - รพ.สต.บ้านพระเสาร์ หมู่ที่ 08 ตำบลพระเสาร์</t>
  </si>
  <si>
    <t>03899 - รพ.สต.บ้านสงยาง หมู่ที่ 08 ตำบลสงยาง</t>
  </si>
  <si>
    <t>13884 - รพ.สต.บ้านบากเรือ หมู่ที่ 09 ตำบลบากเรือ</t>
  </si>
  <si>
    <t>10968 - รพ.ค้อวัง</t>
  </si>
  <si>
    <t>03900 - รพ.สต.บ้านเหล่าน้อย หมู่ที่ 04 ตำบลค้อวัง</t>
  </si>
  <si>
    <t>03901 - รพ.สต.บ้านโพนเมือง หมู่ที่ 03 ตำบลฟ้าห่วน</t>
  </si>
  <si>
    <t>03902 - รพ.สต.บ้านติ้ว หมู่ที่ 04 ตำบลกุดน้ำใส</t>
  </si>
  <si>
    <t>03903 - รพ.สต.บ้านตูม หมู่ที่ 10 ตำบลกุดน้ำใส</t>
  </si>
  <si>
    <t>03904 - รพ.สต.บ้านศิริพัฒนา หมู่ที่ 04 ตำบลน้ำอ้อม</t>
  </si>
  <si>
    <t>03905 - รพ.สต.บ้านน้ำอ้อม หมู่ที่ 09 ตำบลน้ำอ้อม</t>
  </si>
  <si>
    <t>10969 - รพ.ไทยเจริญ</t>
  </si>
  <si>
    <t>03924 - รพ.สต.บ้านน้ำคำ หมู่ที่ 01 ตำบลน้ำคำ</t>
  </si>
  <si>
    <t>03925 - รพ.สต.บ้านหนองคูน้อย หมู่ที่ 05 ตำบลน้ำคำ</t>
  </si>
  <si>
    <t>03926 - รพ.สต.บ้านส้มผ่อ หมู่ที่ 04 ตำบลส้มผ่อ</t>
  </si>
  <si>
    <t>03927 - รพ.สต.บ้านหนองสนม หมู่ที่ 10 ตำบลคำเตย</t>
  </si>
  <si>
    <t>03928 - รพ.สต.บ้านคำไผ่ หมู่ที่ 06 ตำบลคำไผ่</t>
  </si>
  <si>
    <t>13886 - รพ.สต.บ้านคำเตย หมู่ที่ 01 ตำบลคำเตย</t>
  </si>
  <si>
    <t>11444 - รพร.เลิงนกทา</t>
  </si>
  <si>
    <t>03906 - รพ.สต.บ้านช่องเม็ก หมู่ที่ 04 ตำบลบุ่งค้า</t>
  </si>
  <si>
    <t>03907 - รพ.สต.บ้านนากอก หมู่ที่ 12 ตำบลบุ่งค้า</t>
  </si>
  <si>
    <t>03908 - รพ.สต.บ้านหนองแคนน้อย หมู่ที่ 07 ตำบลบุ่งค้า</t>
  </si>
  <si>
    <t>03909 - รพ.สต.บ้านน้อมเกล้า หมู่ที่ 11 ตำบลบุ่งค้า</t>
  </si>
  <si>
    <t>03910 - รพ.สต.บ้านห้องแซง หมู่ที่ 01 ตำบลห้องแซง</t>
  </si>
  <si>
    <t>03911 - รพ.สต.บ้านป่าชาด หมู่ที่ 09 ตำบลห้องแซง</t>
  </si>
  <si>
    <t>03912 - รพ.สต.บ้านหวาย หมู่ที่ 04 ตำบลสามัคคี</t>
  </si>
  <si>
    <t>03913 - รพ.สต.บ้านกุดแข้ด่อน หมู่ที่ 01 ตำบลกุดเชียงหมี</t>
  </si>
  <si>
    <t>03914 - รพ.สต.บ้านกุดเชียงหมี หมู่ที่ 01 ตำบลกุดเชียงหมี</t>
  </si>
  <si>
    <t>03915 - รพ.สต.บ้านสามแยก หมู่ที่ 11 ตำบลสามแยก</t>
  </si>
  <si>
    <t>03916 - รพ.สต.บ้านกุดแห่ หมู่ที่ 02 ตำบลกุดแห่</t>
  </si>
  <si>
    <t>03917 - รพ.สต.บ้านโคกสำราญ หมู่ที่ 01 ตำบลโคกสำราญ</t>
  </si>
  <si>
    <t>03918 - รพ.สต.บ้านสมสะอาด หมู่ที่ 09 ตำบลโคกสำราญ</t>
  </si>
  <si>
    <t>03919 - รพ.สต.บ้านหนองยาง หมู่ที่ 11 ตำบลโคกสำราญ</t>
  </si>
  <si>
    <t>03920 - รพ.สต.บ้านสร้างมิ่ง หมู่ที่ 03 ตำบลสร้างมิ่ง</t>
  </si>
  <si>
    <t>03921 - รพ.สต.บ้านศรีแก้ว หมู่ที่ 01 ตำบลศรีแก้ว</t>
  </si>
  <si>
    <t>03922 - รพ.สต.บ้านโคกใหญ่ หมู่ที่ 02 ตำบลศรีแก้ว</t>
  </si>
  <si>
    <t>13885 - รพ.สต.บ้านโคกวิไล หมู่ที่ 12 ตำบลสามัคคี</t>
  </si>
  <si>
    <t>11921 - รพ.นายแพทย์หาญ</t>
  </si>
  <si>
    <t>03822 - รพ.สต.อำเภอเมืองยโสธร หมู่ที่ - ตำบลในเมือง</t>
  </si>
  <si>
    <t>03837 - รพ.สต.บ้านโนนค้อ หมู่ที่ 03 ตำบลหนองเป็ด</t>
  </si>
  <si>
    <t>03839 - รพ.สต.บ้านหนองบัว หมู่ที่ 04 ตำบลเขื่องคำ</t>
  </si>
  <si>
    <t>22157 - สอ.ทรายมูล</t>
  </si>
  <si>
    <t>03866 - รพ.สต.บ้านดงเจริญ หมู่ที่ 03 ตำบลดงเจริญ</t>
  </si>
  <si>
    <t>H_CODE</t>
  </si>
  <si>
    <t>Total Of PID</t>
  </si>
  <si>
    <t>SSS</t>
  </si>
  <si>
    <t>FRG</t>
  </si>
  <si>
    <t>LGO</t>
  </si>
  <si>
    <t>NRD</t>
  </si>
  <si>
    <t>OFC</t>
  </si>
  <si>
    <t>OFL</t>
  </si>
  <si>
    <t>PLG</t>
  </si>
  <si>
    <t>POF</t>
  </si>
  <si>
    <t>PVT</t>
  </si>
  <si>
    <t>SIF</t>
  </si>
  <si>
    <t>SOF</t>
  </si>
  <si>
    <t>SSI</t>
  </si>
  <si>
    <t>VLG</t>
  </si>
  <si>
    <t>VOF</t>
  </si>
  <si>
    <t>VOL</t>
  </si>
  <si>
    <t>เบิกได้</t>
  </si>
  <si>
    <t>สิทธิอื่นๆ</t>
  </si>
  <si>
    <t>ประกันสังคม</t>
  </si>
  <si>
    <t>VSI</t>
  </si>
  <si>
    <t>หน่วยบริการ</t>
  </si>
  <si>
    <t>ประชากร</t>
  </si>
  <si>
    <t>ข้าราชการรัฐวิสาหกิจ</t>
  </si>
  <si>
    <t>UC ทั้งหมด</t>
  </si>
  <si>
    <t>ต่างด้าว/ชำระเงอนเอง</t>
  </si>
  <si>
    <t>บันทึกรหัสสิทธิ ไม่ตรง รหัสมาตรฐาน</t>
  </si>
  <si>
    <t>คน</t>
  </si>
  <si>
    <t>ร้อยละ</t>
  </si>
  <si>
    <t>03822 : โรงพยาบาลส่งเสริมสุขภาพตำบลอำเภอเมืองยโสธร</t>
  </si>
  <si>
    <t>03823 : โรงพยาบาลส่งเสริมสุขภาพตำบลห้องข่า</t>
  </si>
  <si>
    <t>03824 : โรงพยาบาลส่งเสริมสุขภาพตำบลตาดทอง</t>
  </si>
  <si>
    <t>03825 : โรงพยาบาลส่งเสริมสุขภาพตำบลสว่าง</t>
  </si>
  <si>
    <t>03826 : โรงพยาบาลส่งเสริมสุขภาพตำบลคำน้ำสร้าง</t>
  </si>
  <si>
    <t>03827 : โรงพยาบาลส่งเสริมสุขภาพตำบลดอนกลอย</t>
  </si>
  <si>
    <t>03828 : โรงพยาบาลส่งเสริมสุขภาพตำบลสามเพีย</t>
  </si>
  <si>
    <t>03829 : โรงพยาบาลส่งเสริมสุขภาพตำบลดู่ทุ่ง</t>
  </si>
  <si>
    <t>03830 : โรงพยาบาลส่งเสริมสุขภาพตำบลคำแดง</t>
  </si>
  <si>
    <t>03831 : โรงพยาบาลส่งเสริมสุขภาพตำบลคำฮี</t>
  </si>
  <si>
    <t>03832 : โรงพยาบาลส่งเสริมสุขภาพตำบลทุ่งแต้</t>
  </si>
  <si>
    <t>03833 : โรงพยาบาลส่งเสริมสุขภาพตำบลสิงห์</t>
  </si>
  <si>
    <t>03834 : โรงพยาบาลส่งเสริมสุขภาพตำบลนาสะไมย์</t>
  </si>
  <si>
    <t>03835 : โรงพยาบาลส่งเสริมสุขภาพตำบลหนองหอย</t>
  </si>
  <si>
    <t>03836 : โรงพยาบาลส่งเสริมสุขภาพตำบลหนองหิน</t>
  </si>
  <si>
    <t>03837 : โรงพยาบาลส่งเสริมสุขภาพตำบลโนนค้อ</t>
  </si>
  <si>
    <t>03838 : โรงพยาบาลส่งเสริมสุขภาพตำบลหนองคู</t>
  </si>
  <si>
    <t>03839 : โรงพยาบาลส่งเสริมสุขภาพตำบลหนองบัว</t>
  </si>
  <si>
    <t>03840 : โรงพยาบาลส่งเสริมสุขภาพตำบลขุมเงิน</t>
  </si>
  <si>
    <t>03841 : โรงพยาบาลส่งเสริมสุขภาพตำบลทุ่งนางโอก</t>
  </si>
  <si>
    <t>03842 : โรงพยาบาลส่งเสริมสุขภาพตำบลหนองเรือ</t>
  </si>
  <si>
    <t>03843 : โรงพยาบาลส่งเสริมสุขภาพตำบลบ้านโคกยาว ตำบลทรายมูล</t>
  </si>
  <si>
    <t>03844 : โรงพยาบาลส่งเสริมสุขภาพตำบลบ้านดู่ลาด ตำบลดู่ลาด</t>
  </si>
  <si>
    <t>03845 : โรงพยาบาลส่งเสริมสุขภาพตำบลบ้านสีสุก ตำบลดู่ลาด</t>
  </si>
  <si>
    <t>03846 : โรงพยาบาลส่งเสริมสุขภาพตำบลบ้านคำครตา ตำบลดงมะไฟ</t>
  </si>
  <si>
    <t>03847 : โรงพยาบาลส่งเสริมสุขภาพตำบลบ้านดงมะไฟ ตำบลดงมะไฟ</t>
  </si>
  <si>
    <t>03848 : โรงพยาบาลส่งเสริมสุขภาพตำบลบ้านนาเวียง ตำบลนาเวียง</t>
  </si>
  <si>
    <t>03849 : โรงพยาบาลส่งเสริมสุขภาพตำบลบ้านไผ่ ตำบลไผ่</t>
  </si>
  <si>
    <t>03850 : โรงพยาบาลส่งเสริมสุขภาพตำบลบ้านโคกกลาง ตำบลไผ่</t>
  </si>
  <si>
    <t>03851 : โรงพยาบาลส่งเสริมสุขภาพตำบลบ้านหนองแก ตำบลกุดชุม</t>
  </si>
  <si>
    <t>03852 : โรงพยาบาลส่งเสริมสุขภาพตำบลบ้านโนนเปือย ตำบลโนนเปือย</t>
  </si>
  <si>
    <t>03853 : โรงพยาบาลส่งเสริมสุขภาพตำบลบ้านกำแมด ตำบลกำแมด</t>
  </si>
  <si>
    <t>03854 : โรงพยาบาลส่งเสริมสุขภาพตำบลบ้านหัวงัว ตำบลกำแมด</t>
  </si>
  <si>
    <t>03855 : โรงพยาบาลส่งเสริมสุขภาพตำบลบ้านนาโส่ ตำบลนาโส่</t>
  </si>
  <si>
    <t>03856 : โรงพยาบาลส่งเสริมสุขภาพตำบลบ้านหัวนา ตำบลห้วยแก้ง</t>
  </si>
  <si>
    <t>03857 : โรงพยาบาลส่งเสริมสุขภาพตำบลบ้านหนองหมี ตำบลหนองหมี</t>
  </si>
  <si>
    <t>03858 : โรงพยาบาลส่งเสริมสุขภาพตำบลบ้านโพนงาม ตำบลโพนงาม</t>
  </si>
  <si>
    <t>03859 : สถานีอนามัยเฉลิมพระเกียรติ 60 พรรษา นวมินทราชินี</t>
  </si>
  <si>
    <t>03860 : โรงพยาบาลส่งเสริมสุขภาพตำบลบ้านคำน้ำสร้าง ตำบลคำน้ำสร้าง</t>
  </si>
  <si>
    <t>03861 : โรงพยาบาลส่งเสริมสุขภาพตำบลบ้านคำผักกูด ตำบลหนองแหน</t>
  </si>
  <si>
    <t>03862 : โรงพยาบาลส่งเสริมสุขภาพตำบลบ้านโนนประทาย ตำบลหนองแหน</t>
  </si>
  <si>
    <t>03863 : โรงพยาบาลส่งเสริมสุขภาพตำบลบ้านย่อ ตำบลย่อ</t>
  </si>
  <si>
    <t>03864 : โรงพยาบาลส่งเสริมสุขภาพตำบลบ้านสงเปือย ตำบลสงเปือย</t>
  </si>
  <si>
    <t>03865 : โรงพยาบาลส่งเสริมสุขภาพตำบลบ้านโพนทัน ตำบลโพนทัน</t>
  </si>
  <si>
    <t>03866 : โรงพยาบาลส่งเสริมสุขภาพตำบลบ้านดงเจริญ ตำบลดงเจริญ</t>
  </si>
  <si>
    <t>03867 : โรงพยาบาลส่งเสริมสุขภาพตำบลบ้านทุ่งมน ตำบลทุ่งมน</t>
  </si>
  <si>
    <t>03868 : โรงพยาบาลส่งเสริมสุขภาพตำบลบ้านนาคำ ตำบลนาคำ</t>
  </si>
  <si>
    <t>03869 : โรงพยาบาลส่งเสริมสุขภาพตำบลบ้านดงแคนใหญ่ ตำบลดงแคนใหญ่</t>
  </si>
  <si>
    <t>03870 : โรงพยาบาลส่งเสริมสุขภาพตำบลบ้านบกน้อย ตำบลดงแดนใหญ่</t>
  </si>
  <si>
    <t>03871 : โรงพยาบาลส่งเสริมสุขภาพตำบลบ้านกู่จาน ตำบลกู่จาน</t>
  </si>
  <si>
    <t>03872 : โรงพยาบาลส่งเสริมสุขภาพตำบลบ้านนาเวียง ตำบลกู่จาน</t>
  </si>
  <si>
    <t>03873 : โรงพยาบาลส่งเสริมสุขภาพตำบลบ้านนาแก ตำบลนาแก</t>
  </si>
  <si>
    <t>03874 : โรงพยาบาลส่งเสริมสุขภาพตำบลบ้านนาหลู่ ตำบลนาแก</t>
  </si>
  <si>
    <t>03875 : โรงพยาบาลส่งเสริมสุขภาพตำบลบ้านกุดกุง</t>
  </si>
  <si>
    <t>03876 : โรงพยาบาลส่งเสริมสุขภาพตำบลบ้านเหล่าไฮ ตำบลเหล่าไฮ</t>
  </si>
  <si>
    <t>03877 : โรงพยาบาลส่งเสริมสุขภาพตำบลบ้านแคนน้อย ตำบลดงแคนน้อย</t>
  </si>
  <si>
    <t>03878 : โรงพยาบาลส่งเสริมสุขภาพตำบลบ้านกระจาย ตำบลกระจาย</t>
  </si>
  <si>
    <t>03879 : โรงพยาบาลส่งเสริมสุขภาพตำบลบ้านนิคม ตำบลกระจาย</t>
  </si>
  <si>
    <t>03880 : โรงพยาบาลส่งเสริมสุขภาพตำบลบ้านหนองแข้ ตำบลโคกนาโก</t>
  </si>
  <si>
    <t>03881 : โรงพยาบาลส่งเสริมสุขภาพตำบลบ้านหนองชุม ตำบลโคกนาโก</t>
  </si>
  <si>
    <t>03882 : โรงพยาบาลส่งเสริมสุขภาพตำบลบ้านโคกนาโก ตำบลโคกนาโก</t>
  </si>
  <si>
    <t>03883 : โรงพยาบาลส่งเสริมสุขภาพตำบลบ้านเซซ่ง ตำบลเชียงเพ็ง</t>
  </si>
  <si>
    <t>03884 : โรงพยาบาลส่งเสริมสุขภาพตำบลบ้านศรีฐาน ตำบลศรีฐาน</t>
  </si>
  <si>
    <t>03885 : โรงพยาบาลส่งเสริมสุขภาพตำบลบ้านเหมือด ตำบลฟ้าหยาด</t>
  </si>
  <si>
    <t>03886 : โรงพยาบาลส่งเสริมสุขภาพตำบลบ้านหัวเมือง ตำบลหัวเมือง</t>
  </si>
  <si>
    <t>03887 : โรงพยาบาลส่งเสริมสุขภาพตำบลบ้านกุดพันเขียว ตำบลหัวเมือง</t>
  </si>
  <si>
    <t>03888 : โรงพยาบาลส่งเสริมสุขภาพตำบลบ้านคุ้ม ตำบลคูเมือง</t>
  </si>
  <si>
    <t>03889 : โรงพยาบาลส่งเสริมสุขภาพตำบลบ้านสำโรง ตำบลคูเมือง</t>
  </si>
  <si>
    <t>03890 : โรงพยาบาลส่งเสริมสุขภาพตำบลบ้านหัวดอน ตำบลผือฮี</t>
  </si>
  <si>
    <t>03891 : โรงพยาบาลส่งเสริมสุขภาพตำบลบ้านดอนผึ้ง ตำบลบากเรือ</t>
  </si>
  <si>
    <t>03892 : โรงพยาบาลส่งเสริมสุขภาพตำบลบ้านเหล่าใหญ่ ตำบลม่วง</t>
  </si>
  <si>
    <t>03893 : โรงพยาบาลส่งเสริมสุขภาพตำบลบ้านโพธิ์ศรี ตำบลม่วง</t>
  </si>
  <si>
    <t>03894 : โรงพยาบาลส่งเสริมสุขภาพตำบลบ้านราชมุนี ตำบลโนนทราย</t>
  </si>
  <si>
    <t>03895 : โรงพยาบาลส่งเสริมสุขภาพตำบลบ้านดงจงอาง ตำบลบึงแก</t>
  </si>
  <si>
    <t>03896 : โรงพยาบาลส่งเสริมสุขภาพตำบลบ้านชัยชนะ ตำบลบึงแก</t>
  </si>
  <si>
    <t>03897 : โรงพยาบาลส่งเสริมสุขภาพตำบลบ้านหัวดง ตำบลพระเสาร์</t>
  </si>
  <si>
    <t>03898 : โรงพยาบาลส่งเสริมสุขภาพตำบลบ้านพระเสาร์ ตำบลพระเสาร์</t>
  </si>
  <si>
    <t>03899 : โรงพยาบาลส่งเสริมสุขภาพตำบลบ้านสงยาง ตำบลสงยาง</t>
  </si>
  <si>
    <t>03900 : โรงพยาบาลส่งเสริมสุขภาพตำบลบ้านเหล่าน้อย ตำบลค้อวัง</t>
  </si>
  <si>
    <t>03901 : โรงพยาบาลส่งเสริมสุขภาพตำบลบ้านโพนเมือง ตำบลฟ้าห่วน</t>
  </si>
  <si>
    <t>03902 : โรงพยาบาลส่งเสริมสุขภาพตำบลบ้านติ้ว ตำบลกุดน้ำใส</t>
  </si>
  <si>
    <t>03903 : โรงพยาบาลส่งเสริมสุขภาพตำบลบ้านตูม ตำบลกุดน้ำใส</t>
  </si>
  <si>
    <t>03904 : โรงพยาบาลส่งเสริมสุขภาพตำบลบ้านศิริพัฒนา ตำบลน้ำอ้อม</t>
  </si>
  <si>
    <t>03905 : โรงพยาบาลส่งเสริมสุขภาพตำบลบ้านน้ำอ้อม ตำบลน้ำอ้อม</t>
  </si>
  <si>
    <t>03906 : โรงพยาบาลส่งเสริมสุขภาพตำบลบ้านช่องเม็ก ตำบลบุ่งค้า</t>
  </si>
  <si>
    <t>03907 : โรงพยาบาลส่งเสริมสุขภาพตำบลบ้านนากอก ตำบลบุ่งค้า</t>
  </si>
  <si>
    <t>03908 : โรงพยาบาลส่งเสริมสุขภาพตำบลบ้านหนองแคนน้อย ตำบลบุ่งค้า</t>
  </si>
  <si>
    <t>03909 : โรงพยาบาลส่งเสริมสุขภาพตำบลบ้านน้อมเกล้า ตำบลบุ่งค้า</t>
  </si>
  <si>
    <t>03910 : โรงพยาบาลส่งเสริมสุขภาพตำบลบ้านห้องแซง ตำบลห้องแซง</t>
  </si>
  <si>
    <t>03911 : โรงพยาบาลส่งเสริมสุขภาพตำบลบ้านป่าชาด ตำบลห้องแซง</t>
  </si>
  <si>
    <t>03912 : โรงพยาบาลส่งเสริมสุขภาพตำบลบ้านหวาย ตำบลสามัคคี</t>
  </si>
  <si>
    <t>03913 : โรงพยาบาลส่งเสริมสุขภาพตำบลบ้านกุดแข้ด่อน ตำบลกุดเชียงหมี</t>
  </si>
  <si>
    <t>03914 : โรงพยาบาลส่งเสริมสุขภาพตำบลบ้านกุดเชียงหมี ตำบลกุดเชียงหมี</t>
  </si>
  <si>
    <t>03915 : โรงพยาบาลส่งเสริมสุขภาพตำบลบ้านสามแยก ตำบลสามแยก</t>
  </si>
  <si>
    <t>03916 : โรงพยาบาลส่งเสริมสุขภาพตำบลบ้านกุดแห่ ตำบลกุดแห่</t>
  </si>
  <si>
    <t>03917 : โรงพยาบาลส่งเสริมสุขภาพตำบลบ้านโคกสำราญ ตำบลโคกสำราญ</t>
  </si>
  <si>
    <t>03918 : โรงพยาบาลส่งเสริมสุขภาพตำบลบ้านสมสะอาด ตำบลโคกสำราญ</t>
  </si>
  <si>
    <t>03919 : โรงพยาบาลส่งเสริมสุขภาพตำบลบ้านหนองยาง ตำบลโคกสำราญ</t>
  </si>
  <si>
    <t>03920 : โรงพยาบาลส่งเสริมสุขภาพตำบลบ้านสร้างมิ่ง ตำบลสร้างมิ่ง</t>
  </si>
  <si>
    <t>03921 : โรงพยาบาลส่งเสริมสุขภาพตำบลบ้านศรีแก้ว ตำบลศรีแก้ว</t>
  </si>
  <si>
    <t>03922 : โรงพยาบาลส่งเสริมสุขภาพตำบลบ้านโคกใหญ่ ตำบลศรีแก้ว</t>
  </si>
  <si>
    <t>03924 : โรงพยาบาลส่งเสริมสุขภาพตำบลบ้านน้ำคำ ตำบลน้ำคำ</t>
  </si>
  <si>
    <t>03925 : โรงพยาบาลส่งเสริมสุขภาพตำบลบ้านหนองคูน้อย ตำบลน้ำคำ</t>
  </si>
  <si>
    <t>03926 : โรงพยาบาลส่งเสริมสุขภาพตำบลบ้านส้มผ่อ ตำบลส้มผ่อ</t>
  </si>
  <si>
    <t>03927 : โรงพยาบาลส่งเสริมสุขภาพตำบลบ้านหนองสนม ตำบลคำเตย</t>
  </si>
  <si>
    <t>03928 : โรงพยาบาลส่งเสริมสุขภาพตำบลบ้านคำไผ่ ตำบลคำไผ่</t>
  </si>
  <si>
    <t>10701 : โรงพยาบาลยโสธร</t>
  </si>
  <si>
    <t>10963 : โรงพยาบาลทรายมูล</t>
  </si>
  <si>
    <t>10964 : โรงพยาบาลกุดชุม</t>
  </si>
  <si>
    <t>10965 : โรงพยาบาลคำเขื่อนแก้ว</t>
  </si>
  <si>
    <t>10966 : โรงพยาบาลป่าติ้ว</t>
  </si>
  <si>
    <t>10967 : โรงพยาบาลมหาชนะชัย</t>
  </si>
  <si>
    <t>10968 : โรงพยาบาลค้อวัง</t>
  </si>
  <si>
    <t>10969 : โรงพยาบาลไทยเจริญ</t>
  </si>
  <si>
    <t>11444 : โรงพยาบาลสมเด็จพระยุพราชเลิงนกทา</t>
  </si>
  <si>
    <t>11921 : โรงพยาบาลนายแพทย์หาญ</t>
  </si>
  <si>
    <t>13882 : โรงพยาบาลส่งเสริมสุขภาพตำบลบ้านหนองแวง ตำบลนาเวียง</t>
  </si>
  <si>
    <t>13883 : โรงพยาบาลส่งเสริมสุขภาพตำบลบ้านสุขเกษม ตำบลโนนเปือย</t>
  </si>
  <si>
    <t>13884 : โรงพยาบาลส่งเสริมสุขภาพตำบลบ้านบากเรือ ตำบลบากเรือ</t>
  </si>
  <si>
    <t>13885 : โรงพยาบาลส่งเสริมสุขภาพตำบลบ้านโคกวิไล ตำบลสามัคคี</t>
  </si>
  <si>
    <t>13886 : โรงพยาบาลส่งเสริมสุขภาพตำบลบ้านคำเตย ตำบลคำเตย</t>
  </si>
  <si>
    <t>14424 : ศูนย์สุขภาพชุมชนเมืองบ้านท่าศรีธรรม</t>
  </si>
  <si>
    <t>22156 : ศูนย์สุขภาพชุมชนเมืองยศ</t>
  </si>
  <si>
    <t>22157 : ศูนย์สุขภาพชุมชนทรายมูล</t>
  </si>
  <si>
    <t>22158 : ศูนย์สุขภาพชุมชนใกล้บ้านใกล้ใจ</t>
  </si>
  <si>
    <t>23212 : โรงพยาบาลส่งเสริมสุขภาพตำบลประชาอาสาบ้านโพนสิม</t>
  </si>
  <si>
    <t>28899 : ศูนย์สุขภาพชุมชนตำบลเดิดค่ายบดินทรเดชา</t>
  </si>
  <si>
    <t>รวม</t>
  </si>
  <si>
    <t>ประชากร UC-สปสช.</t>
  </si>
  <si>
    <t>ประชากร UC-HDCจังหวัด</t>
  </si>
  <si>
    <t>CUP</t>
  </si>
  <si>
    <t>เมืองยโสธร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</si>
  <si>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</si>
  <si>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</si>
  <si>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</si>
  <si>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</si>
  <si>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</si>
  <si>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</si>
  <si>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เลิงนกทา</t>
  </si>
  <si>
    <t>ไทยเจริญ</t>
  </si>
  <si>
    <t>เอกชน</t>
  </si>
  <si>
    <t>hos_code</t>
  </si>
  <si>
    <t>sml</t>
  </si>
  <si>
    <t>ผลต่าง + -</t>
  </si>
  <si>
    <t>DIS</t>
  </si>
  <si>
    <t>DOF</t>
  </si>
  <si>
    <t>STP</t>
  </si>
  <si>
    <t>UCS</t>
  </si>
  <si>
    <t>WEL</t>
  </si>
  <si>
    <t>สิทธิ UC</t>
  </si>
  <si>
    <t>&lt;&gt;</t>
  </si>
  <si>
    <t>PSS</t>
  </si>
  <si>
    <t>SLG</t>
  </si>
  <si>
    <t>SOL</t>
  </si>
  <si>
    <t>VSL</t>
  </si>
  <si>
    <t>VSO</t>
  </si>
  <si>
    <t>VSS</t>
  </si>
  <si>
    <t>สิทธิประกันสังคม</t>
  </si>
  <si>
    <t>total</t>
  </si>
  <si>
    <t>ประกันสังคม ภูมิลำเนานอกเขตจังหวัด</t>
  </si>
  <si>
    <t>ประชากรเมื่อ 1 มีนาคม 2565   จังหวัดยโสธร</t>
  </si>
  <si>
    <t>ฐานข้อมูล DBPOP จังหวัดยโสธร 1 มีนาคม 2565 www.pkyasothon.org/dbpop.php</t>
  </si>
  <si>
    <t xml:space="preserve">ฐานข้อมูล HDC ประมวลผล 1  มีนาคม 2565 https://yst.hdc.moph.go.th/hdc/main/index.php  </t>
  </si>
  <si>
    <t>กลุ่มรายงานมาตรฐาน &gt;&gt; ความครอบคลุมการมีหลักประกันสุขภาพโดยรัฐ &gt;&gt; ร้อยละความครอบคลุมสิทธิในระบบหลักประกันสุขภาพของประเทศ</t>
  </si>
  <si>
    <t>DBPOP จังหวัดยโสธร (มีข้อมูลรายละเอียดบุคคลให้)</t>
  </si>
  <si>
    <t>รวมทั้งหมด</t>
  </si>
  <si>
    <t>รวมทั้งหมด - นายแพทย์หาญ (เอกชน)</t>
  </si>
  <si>
    <t>จากฐานข้อมูล สปสช.ประจำเดือนกุมภาพันธ์ 2565 (28 กุมภาพันธ์ 2565)</t>
  </si>
  <si>
    <t>สิทธิ UC-DBPOPจังหวัดยโสธร</t>
  </si>
  <si>
    <t>ผลต่าง สปสช.กับHDC+ -</t>
  </si>
  <si>
    <t>ผลต่าง DBPOPกับHDC+ -</t>
  </si>
  <si>
    <t>ประชากร UC-HDCจังหวัดยโสธร</t>
  </si>
  <si>
    <t>เครือข่ายหน่วยบริการ (CUP)</t>
  </si>
  <si>
    <t>หมายเหตุ หน่วยปฐมภูมิรพร.เลิงนกทา (รหัส 11444) มีข้อมูลประชากรมากกว่าปกติ จากการนำข้อมูลมาจากฐานประชากรสิทธิผู้มารับบริการทั้งหมดในฐานข้อมูล HOSXPของโรงพยาบาล)</t>
  </si>
  <si>
    <t>เปรียบเทียบข้อมูลสิทธิUC+WELข้อมูลจาก 3 ฐานข้อมูล จังหวัดยโสธร ประชากร 28 กุมภาพันธ์ 2565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</si>
</sst>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Tahoma"/>
      <family val="2"/>
      <charset val="222"/>
      <scheme val="minor"/>
    </font>
    <font>
      <b/>
      <sz val="11"/>
      <color theme="9" tint="-0.249977111117893"/>
      <name val="Calibri"/>
      <family val="2"/>
    </font>
    <font>
      <b/>
      <sz val="11"/>
      <color theme="9" tint="-0.249977111117893"/>
      <name val="Tahoma"/>
      <family val="2"/>
      <scheme val="minor"/>
    </font>
    <font>
      <b/>
      <sz val="11"/>
      <color rgb="FFFF0000"/>
      <name val="Tahoma"/>
      <family val="2"/>
      <scheme val="minor"/>
    </font>
    <font>
      <b/>
      <i/>
      <sz val="12"/>
      <color rgb="FFFF3399"/>
      <name val="Calibri"/>
      <family val="2"/>
    </font>
    <font>
      <b/>
      <i/>
      <sz val="12"/>
      <color rgb="FFFF3399"/>
      <name val="Tahoma"/>
      <family val="2"/>
      <scheme val="minor"/>
    </font>
    <font>
      <b/>
      <sz val="14"/>
      <color rgb="FFFF0000"/>
      <name val="Tahoma"/>
      <family val="2"/>
      <charset val="222"/>
      <scheme val="minor"/>
    </font>
    <font>
      <b/>
      <sz val="14"/>
      <color theme="9" tint="-0.249977111117893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0"/>
      <color rgb="FFFF0000"/>
      <name val="Tahoma"/>
      <family val="2"/>
      <scheme val="minor"/>
    </font>
    <font>
      <b/>
      <sz val="12"/>
      <color rgb="FFFF0000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indexed="8"/>
      <name val="Calibri"/>
      <family val="2"/>
    </font>
    <font>
      <b/>
      <sz val="14"/>
      <color indexed="8"/>
      <name val="AngsanaUPC"/>
      <family val="1"/>
    </font>
    <font>
      <b/>
      <sz val="14"/>
      <color rgb="FF00B050"/>
      <name val="Arial"/>
      <family val="2"/>
    </font>
    <font>
      <b/>
      <sz val="14"/>
      <color rgb="FF00B050"/>
      <name val="Tahoma"/>
      <family val="2"/>
      <charset val="22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/>
      <right style="medium">
        <color rgb="FFDDDDDD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</cellStyleXfs>
  <cellXfs count="107">
    <xf numFmtId="0" fontId="0" fillId="0" borderId="0" xfId="0"/>
    <xf numFmtId="0" fontId="0" fillId="0" borderId="0" xfId="0" applyBorder="1"/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shrinkToFit="1"/>
    </xf>
    <xf numFmtId="0" fontId="0" fillId="4" borderId="1" xfId="0" applyFill="1" applyBorder="1"/>
    <xf numFmtId="187" fontId="0" fillId="4" borderId="1" xfId="0" applyNumberFormat="1" applyFill="1" applyBorder="1"/>
    <xf numFmtId="0" fontId="3" fillId="5" borderId="1" xfId="2" applyFont="1" applyFill="1" applyBorder="1" applyAlignment="1">
      <alignment wrapText="1"/>
    </xf>
    <xf numFmtId="187" fontId="0" fillId="5" borderId="1" xfId="0" applyNumberFormat="1" applyFill="1" applyBorder="1"/>
    <xf numFmtId="0" fontId="6" fillId="0" borderId="2" xfId="3" quotePrefix="1" applyFont="1" applyFill="1" applyBorder="1" applyAlignment="1">
      <alignment wrapText="1"/>
    </xf>
    <xf numFmtId="0" fontId="6" fillId="0" borderId="2" xfId="3" applyFont="1" applyFill="1" applyBorder="1" applyAlignment="1">
      <alignment wrapText="1"/>
    </xf>
    <xf numFmtId="0" fontId="7" fillId="0" borderId="1" xfId="2" applyFont="1" applyFill="1" applyBorder="1" applyAlignment="1">
      <alignment wrapText="1"/>
    </xf>
    <xf numFmtId="187" fontId="8" fillId="4" borderId="1" xfId="0" applyNumberFormat="1" applyFont="1" applyFill="1" applyBorder="1"/>
    <xf numFmtId="0" fontId="7" fillId="6" borderId="1" xfId="2" applyFont="1" applyFill="1" applyBorder="1" applyAlignment="1">
      <alignment wrapText="1"/>
    </xf>
    <xf numFmtId="0" fontId="9" fillId="6" borderId="1" xfId="2" applyFont="1" applyFill="1" applyBorder="1" applyAlignment="1">
      <alignment wrapText="1"/>
    </xf>
    <xf numFmtId="187" fontId="10" fillId="6" borderId="1" xfId="0" applyNumberFormat="1" applyFont="1" applyFill="1" applyBorder="1"/>
    <xf numFmtId="187" fontId="11" fillId="6" borderId="1" xfId="0" applyNumberFormat="1" applyFont="1" applyFill="1" applyBorder="1"/>
    <xf numFmtId="187" fontId="3" fillId="0" borderId="1" xfId="1" applyNumberFormat="1" applyFont="1" applyFill="1" applyBorder="1" applyAlignment="1">
      <alignment wrapText="1"/>
    </xf>
    <xf numFmtId="187" fontId="0" fillId="4" borderId="1" xfId="1" applyNumberFormat="1" applyFont="1" applyFill="1" applyBorder="1"/>
    <xf numFmtId="0" fontId="8" fillId="6" borderId="1" xfId="0" applyFont="1" applyFill="1" applyBorder="1"/>
    <xf numFmtId="187" fontId="7" fillId="6" borderId="1" xfId="1" applyNumberFormat="1" applyFont="1" applyFill="1" applyBorder="1" applyAlignment="1">
      <alignment wrapText="1"/>
    </xf>
    <xf numFmtId="187" fontId="8" fillId="6" borderId="1" xfId="1" applyNumberFormat="1" applyFont="1" applyFill="1" applyBorder="1"/>
    <xf numFmtId="187" fontId="11" fillId="6" borderId="1" xfId="1" applyNumberFormat="1" applyFont="1" applyFill="1" applyBorder="1"/>
    <xf numFmtId="187" fontId="12" fillId="6" borderId="1" xfId="1" applyNumberFormat="1" applyFont="1" applyFill="1" applyBorder="1" applyAlignment="1">
      <alignment wrapText="1"/>
    </xf>
    <xf numFmtId="187" fontId="13" fillId="6" borderId="1" xfId="1" applyNumberFormat="1" applyFont="1" applyFill="1" applyBorder="1"/>
    <xf numFmtId="0" fontId="14" fillId="6" borderId="1" xfId="0" applyFont="1" applyFill="1" applyBorder="1"/>
    <xf numFmtId="187" fontId="15" fillId="6" borderId="1" xfId="1" applyNumberFormat="1" applyFont="1" applyFill="1" applyBorder="1" applyAlignment="1">
      <alignment wrapText="1"/>
    </xf>
    <xf numFmtId="187" fontId="10" fillId="6" borderId="1" xfId="1" applyNumberFormat="1" applyFont="1" applyFill="1" applyBorder="1"/>
    <xf numFmtId="187" fontId="3" fillId="0" borderId="3" xfId="1" applyNumberFormat="1" applyFont="1" applyFill="1" applyBorder="1" applyAlignment="1">
      <alignment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6" xfId="0" applyFont="1" applyBorder="1"/>
    <xf numFmtId="0" fontId="17" fillId="0" borderId="7" xfId="0" applyFont="1" applyBorder="1"/>
    <xf numFmtId="0" fontId="17" fillId="0" borderId="4" xfId="0" applyFont="1" applyBorder="1"/>
    <xf numFmtId="0" fontId="17" fillId="0" borderId="5" xfId="0" applyFont="1" applyBorder="1"/>
    <xf numFmtId="3" fontId="17" fillId="0" borderId="5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0" fontId="17" fillId="0" borderId="9" xfId="0" applyFont="1" applyBorder="1"/>
    <xf numFmtId="0" fontId="17" fillId="0" borderId="10" xfId="0" applyFont="1" applyBorder="1"/>
    <xf numFmtId="0" fontId="19" fillId="0" borderId="0" xfId="0" applyFont="1" applyAlignment="1">
      <alignment wrapText="1"/>
    </xf>
    <xf numFmtId="3" fontId="19" fillId="8" borderId="0" xfId="0" applyNumberFormat="1" applyFont="1" applyFill="1" applyAlignment="1">
      <alignment wrapText="1"/>
    </xf>
    <xf numFmtId="0" fontId="19" fillId="8" borderId="0" xfId="0" applyFont="1" applyFill="1" applyAlignment="1">
      <alignment wrapText="1"/>
    </xf>
    <xf numFmtId="3" fontId="19" fillId="0" borderId="0" xfId="0" applyNumberFormat="1" applyFont="1" applyAlignment="1">
      <alignment wrapText="1"/>
    </xf>
    <xf numFmtId="0" fontId="0" fillId="10" borderId="1" xfId="0" applyFill="1" applyBorder="1"/>
    <xf numFmtId="187" fontId="0" fillId="10" borderId="1" xfId="0" applyNumberFormat="1" applyFill="1" applyBorder="1"/>
    <xf numFmtId="187" fontId="0" fillId="10" borderId="1" xfId="1" applyNumberFormat="1" applyFont="1" applyFill="1" applyBorder="1"/>
    <xf numFmtId="0" fontId="0" fillId="0" borderId="0" xfId="0" applyFill="1" applyBorder="1"/>
    <xf numFmtId="0" fontId="18" fillId="5" borderId="0" xfId="0" applyFont="1" applyFill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3" fontId="21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3" fontId="21" fillId="0" borderId="0" xfId="0" applyNumberFormat="1" applyFont="1" applyFill="1" applyAlignment="1">
      <alignment horizontal="center" wrapText="1"/>
    </xf>
    <xf numFmtId="0" fontId="16" fillId="0" borderId="7" xfId="0" applyFont="1" applyBorder="1" applyAlignment="1">
      <alignment horizontal="center" vertical="center"/>
    </xf>
    <xf numFmtId="0" fontId="17" fillId="11" borderId="7" xfId="0" applyFont="1" applyFill="1" applyBorder="1" applyAlignment="1">
      <alignment vertical="center"/>
    </xf>
    <xf numFmtId="0" fontId="17" fillId="12" borderId="5" xfId="0" applyFont="1" applyFill="1" applyBorder="1" applyAlignment="1">
      <alignment vertical="center"/>
    </xf>
    <xf numFmtId="0" fontId="17" fillId="11" borderId="5" xfId="0" applyFont="1" applyFill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7" fillId="11" borderId="6" xfId="0" applyFont="1" applyFill="1" applyBorder="1" applyAlignment="1">
      <alignment vertical="center"/>
    </xf>
    <xf numFmtId="3" fontId="17" fillId="11" borderId="7" xfId="0" applyNumberFormat="1" applyFont="1" applyFill="1" applyBorder="1" applyAlignment="1">
      <alignment horizontal="right" vertical="center"/>
    </xf>
    <xf numFmtId="0" fontId="17" fillId="12" borderId="4" xfId="0" applyFont="1" applyFill="1" applyBorder="1" applyAlignment="1">
      <alignment vertical="center"/>
    </xf>
    <xf numFmtId="3" fontId="17" fillId="12" borderId="5" xfId="0" applyNumberFormat="1" applyFont="1" applyFill="1" applyBorder="1" applyAlignment="1">
      <alignment horizontal="right" vertical="center"/>
    </xf>
    <xf numFmtId="0" fontId="17" fillId="11" borderId="4" xfId="0" applyFont="1" applyFill="1" applyBorder="1" applyAlignment="1">
      <alignment vertical="center"/>
    </xf>
    <xf numFmtId="3" fontId="17" fillId="11" borderId="5" xfId="0" applyNumberFormat="1" applyFont="1" applyFill="1" applyBorder="1" applyAlignment="1">
      <alignment horizontal="right" vertical="center"/>
    </xf>
    <xf numFmtId="0" fontId="17" fillId="12" borderId="5" xfId="0" applyFont="1" applyFill="1" applyBorder="1" applyAlignment="1">
      <alignment horizontal="right" vertical="center"/>
    </xf>
    <xf numFmtId="0" fontId="17" fillId="11" borderId="5" xfId="0" applyFont="1" applyFill="1" applyBorder="1" applyAlignment="1">
      <alignment horizontal="right" vertical="center"/>
    </xf>
    <xf numFmtId="0" fontId="0" fillId="5" borderId="1" xfId="0" applyFill="1" applyBorder="1"/>
    <xf numFmtId="187" fontId="22" fillId="5" borderId="1" xfId="0" applyNumberFormat="1" applyFont="1" applyFill="1" applyBorder="1"/>
    <xf numFmtId="0" fontId="23" fillId="2" borderId="8" xfId="4" applyFont="1" applyFill="1" applyBorder="1" applyAlignment="1">
      <alignment horizontal="center"/>
    </xf>
    <xf numFmtId="0" fontId="6" fillId="0" borderId="2" xfId="4" applyFont="1" applyFill="1" applyBorder="1" applyAlignment="1">
      <alignment wrapText="1"/>
    </xf>
    <xf numFmtId="0" fontId="6" fillId="0" borderId="2" xfId="4" applyFont="1" applyFill="1" applyBorder="1" applyAlignment="1">
      <alignment horizontal="right" wrapText="1"/>
    </xf>
    <xf numFmtId="0" fontId="5" fillId="0" borderId="0" xfId="4"/>
    <xf numFmtId="187" fontId="22" fillId="0" borderId="0" xfId="0" applyNumberFormat="1" applyFont="1" applyFill="1" applyBorder="1"/>
    <xf numFmtId="0" fontId="6" fillId="0" borderId="11" xfId="4" applyFont="1" applyFill="1" applyBorder="1" applyAlignment="1">
      <alignment horizontal="right" wrapText="1"/>
    </xf>
    <xf numFmtId="0" fontId="23" fillId="2" borderId="12" xfId="4" applyFont="1" applyFill="1" applyBorder="1" applyAlignment="1">
      <alignment horizontal="center"/>
    </xf>
    <xf numFmtId="0" fontId="6" fillId="0" borderId="13" xfId="4" applyFont="1" applyFill="1" applyBorder="1" applyAlignment="1">
      <alignment horizontal="right" wrapText="1"/>
    </xf>
    <xf numFmtId="0" fontId="6" fillId="0" borderId="14" xfId="4" applyFont="1" applyFill="1" applyBorder="1" applyAlignment="1">
      <alignment horizontal="right" wrapText="1"/>
    </xf>
    <xf numFmtId="0" fontId="23" fillId="13" borderId="1" xfId="4" applyFont="1" applyFill="1" applyBorder="1" applyAlignment="1">
      <alignment horizontal="center"/>
    </xf>
    <xf numFmtId="187" fontId="0" fillId="14" borderId="1" xfId="1" applyNumberFormat="1" applyFont="1" applyFill="1" applyBorder="1"/>
    <xf numFmtId="0" fontId="23" fillId="2" borderId="0" xfId="4" applyFont="1" applyFill="1" applyBorder="1" applyAlignment="1">
      <alignment horizontal="center"/>
    </xf>
    <xf numFmtId="187" fontId="23" fillId="13" borderId="1" xfId="1" applyNumberFormat="1" applyFont="1" applyFill="1" applyBorder="1" applyAlignment="1">
      <alignment horizontal="center"/>
    </xf>
    <xf numFmtId="0" fontId="24" fillId="2" borderId="1" xfId="2" applyFont="1" applyFill="1" applyBorder="1" applyAlignment="1">
      <alignment horizontal="center"/>
    </xf>
    <xf numFmtId="0" fontId="24" fillId="9" borderId="1" xfId="2" applyFont="1" applyFill="1" applyBorder="1" applyAlignment="1">
      <alignment horizontal="center"/>
    </xf>
    <xf numFmtId="0" fontId="24" fillId="7" borderId="1" xfId="2" applyFont="1" applyFill="1" applyBorder="1" applyAlignment="1">
      <alignment horizontal="center"/>
    </xf>
    <xf numFmtId="0" fontId="24" fillId="0" borderId="3" xfId="2" applyFont="1" applyFill="1" applyBorder="1" applyAlignment="1">
      <alignment horizontal="center"/>
    </xf>
    <xf numFmtId="0" fontId="24" fillId="2" borderId="3" xfId="2" applyFont="1" applyFill="1" applyBorder="1" applyAlignment="1">
      <alignment horizontal="center"/>
    </xf>
    <xf numFmtId="187" fontId="0" fillId="3" borderId="1" xfId="1" applyNumberFormat="1" applyFont="1" applyFill="1" applyBorder="1"/>
    <xf numFmtId="187" fontId="22" fillId="3" borderId="0" xfId="0" applyNumberFormat="1" applyFont="1" applyFill="1" applyBorder="1"/>
    <xf numFmtId="3" fontId="0" fillId="0" borderId="0" xfId="0" applyNumberFormat="1"/>
    <xf numFmtId="0" fontId="25" fillId="0" borderId="7" xfId="0" applyFont="1" applyFill="1" applyBorder="1"/>
    <xf numFmtId="3" fontId="26" fillId="0" borderId="0" xfId="0" applyNumberFormat="1" applyFont="1"/>
    <xf numFmtId="0" fontId="24" fillId="0" borderId="1" xfId="2" applyFont="1" applyFill="1" applyBorder="1" applyAlignment="1">
      <alignment horizontal="center"/>
    </xf>
    <xf numFmtId="0" fontId="0" fillId="0" borderId="1" xfId="0" applyBorder="1"/>
    <xf numFmtId="187" fontId="0" fillId="0" borderId="1" xfId="1" applyNumberFormat="1" applyFont="1" applyBorder="1"/>
    <xf numFmtId="187" fontId="0" fillId="0" borderId="1" xfId="0" applyNumberFormat="1" applyBorder="1"/>
    <xf numFmtId="0" fontId="0" fillId="0" borderId="1" xfId="0" applyFill="1" applyBorder="1"/>
    <xf numFmtId="0" fontId="0" fillId="15" borderId="1" xfId="0" applyFill="1" applyBorder="1"/>
    <xf numFmtId="187" fontId="0" fillId="15" borderId="1" xfId="1" applyNumberFormat="1" applyFont="1" applyFill="1" applyBorder="1"/>
    <xf numFmtId="187" fontId="0" fillId="15" borderId="1" xfId="0" applyNumberFormat="1" applyFill="1" applyBorder="1"/>
    <xf numFmtId="187" fontId="0" fillId="5" borderId="1" xfId="1" applyNumberFormat="1" applyFont="1" applyFill="1" applyBorder="1"/>
    <xf numFmtId="0" fontId="24" fillId="16" borderId="1" xfId="2" applyFont="1" applyFill="1" applyBorder="1" applyAlignment="1">
      <alignment horizontal="center"/>
    </xf>
    <xf numFmtId="187" fontId="0" fillId="17" borderId="1" xfId="0" applyNumberFormat="1" applyFill="1" applyBorder="1"/>
    <xf numFmtId="0" fontId="0" fillId="0" borderId="0" xfId="0" applyBorder="1" applyAlignment="1">
      <alignment horizontal="center"/>
    </xf>
    <xf numFmtId="0" fontId="18" fillId="5" borderId="0" xfId="0" applyFont="1" applyFill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24" fillId="18" borderId="1" xfId="2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1" builtinId="3"/>
    <cellStyle name="Normal" xfId="0" builtinId="0"/>
    <cellStyle name="Normal_Sheet1" xfId="4"/>
    <cellStyle name="Normal_Sheet5" xfId="3"/>
    <cellStyle name="ปกติ_data_imported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barChart>
        <c:barDir val="col"/>
        <c:grouping val="clustered"/>
        <c:ser>
          <c:idx val="0"/>
          <c:order val="0"/>
          <c:tx>
            <c:strRef>
              <c:f>CUPdata!$D$5</c:f>
              <c:strCache>
                <c:ptCount val="1"/>
                <c:pt idx="0">
                  <c:v>ประชากร UC-สปสช.</c:v>
                </c:pt>
              </c:strCache>
            </c:strRef>
          </c:tx>
          <c:cat>
            <c:strRef>
              <c:f>CUPdata!$C$6:$C$14</c:f>
              <c:strCache>
                <c:ptCount val="9"/>
                <c:pt idx="0">
                  <c:v>เมืองยโสธร</c:v>
                </c:pt>
                <c:pt idx="1">
                  <c:v>ทรายมูล</c:v>
                </c:pt>
                <c:pt idx="2">
                  <c:v>กุดชุม</c:v>
                </c:pt>
                <c:pt idx="3">
                  <c:v>คำเขื่อนแก้ว</c:v>
                </c:pt>
                <c:pt idx="4">
                  <c:v>ป่าติ้ว</c:v>
                </c:pt>
                <c:pt idx="5">
                  <c:v>มหาชนะชัย</c:v>
                </c:pt>
                <c:pt idx="6">
                  <c:v>ค้อวัง</c:v>
                </c:pt>
                <c:pt idx="7">
                  <c:v>เลิงนกทา</c:v>
                </c:pt>
                <c:pt idx="8">
                  <c:v>ไทยเจริญ</c:v>
                </c:pt>
              </c:strCache>
            </c:strRef>
          </c:cat>
          <c:val>
            <c:numRef>
              <c:f>CUPdata!$D$6:$D$14</c:f>
              <c:numCache>
                <c:formatCode>_-* #,##0_-;\-* #,##0_-;_-* "-"??_-;_-@_-</c:formatCode>
                <c:ptCount val="9"/>
                <c:pt idx="0">
                  <c:v>91562</c:v>
                </c:pt>
                <c:pt idx="1">
                  <c:v>21733</c:v>
                </c:pt>
                <c:pt idx="2">
                  <c:v>47628</c:v>
                </c:pt>
                <c:pt idx="3">
                  <c:v>45935</c:v>
                </c:pt>
                <c:pt idx="4">
                  <c:v>25594</c:v>
                </c:pt>
                <c:pt idx="5">
                  <c:v>39405</c:v>
                </c:pt>
                <c:pt idx="6">
                  <c:v>17519</c:v>
                </c:pt>
                <c:pt idx="7">
                  <c:v>71307</c:v>
                </c:pt>
                <c:pt idx="8">
                  <c:v>21582</c:v>
                </c:pt>
              </c:numCache>
            </c:numRef>
          </c:val>
        </c:ser>
        <c:ser>
          <c:idx val="1"/>
          <c:order val="1"/>
          <c:tx>
            <c:strRef>
              <c:f>CUPdata!$E$5</c:f>
              <c:strCache>
                <c:ptCount val="1"/>
                <c:pt idx="0">
                  <c:v>ประชากร UC-HDCจังหวัดยโสธร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CUPdata!$C$6:$C$14</c:f>
              <c:strCache>
                <c:ptCount val="9"/>
                <c:pt idx="0">
                  <c:v>เมืองยโสธร</c:v>
                </c:pt>
                <c:pt idx="1">
                  <c:v>ทรายมูล</c:v>
                </c:pt>
                <c:pt idx="2">
                  <c:v>กุดชุม</c:v>
                </c:pt>
                <c:pt idx="3">
                  <c:v>คำเขื่อนแก้ว</c:v>
                </c:pt>
                <c:pt idx="4">
                  <c:v>ป่าติ้ว</c:v>
                </c:pt>
                <c:pt idx="5">
                  <c:v>มหาชนะชัย</c:v>
                </c:pt>
                <c:pt idx="6">
                  <c:v>ค้อวัง</c:v>
                </c:pt>
                <c:pt idx="7">
                  <c:v>เลิงนกทา</c:v>
                </c:pt>
                <c:pt idx="8">
                  <c:v>ไทยเจริญ</c:v>
                </c:pt>
              </c:strCache>
            </c:strRef>
          </c:cat>
          <c:val>
            <c:numRef>
              <c:f>CUPdata!$E$6:$E$14</c:f>
              <c:numCache>
                <c:formatCode>_-* #,##0_-;\-* #,##0_-;_-* "-"??_-;_-@_-</c:formatCode>
                <c:ptCount val="9"/>
                <c:pt idx="0">
                  <c:v>35297</c:v>
                </c:pt>
                <c:pt idx="1">
                  <c:v>5908</c:v>
                </c:pt>
                <c:pt idx="2">
                  <c:v>24332</c:v>
                </c:pt>
                <c:pt idx="3">
                  <c:v>26685</c:v>
                </c:pt>
                <c:pt idx="4">
                  <c:v>18296</c:v>
                </c:pt>
                <c:pt idx="5">
                  <c:v>15870</c:v>
                </c:pt>
                <c:pt idx="6">
                  <c:v>7858</c:v>
                </c:pt>
                <c:pt idx="7">
                  <c:v>76644</c:v>
                </c:pt>
                <c:pt idx="8">
                  <c:v>7728</c:v>
                </c:pt>
              </c:numCache>
            </c:numRef>
          </c:val>
        </c:ser>
        <c:ser>
          <c:idx val="2"/>
          <c:order val="2"/>
          <c:tx>
            <c:strRef>
              <c:f>CUPdata!$F$5</c:f>
              <c:strCache>
                <c:ptCount val="1"/>
                <c:pt idx="0">
                  <c:v>สิทธิ UC-DBPOPจังหวัดยโสธร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CUPdata!$C$6:$C$14</c:f>
              <c:strCache>
                <c:ptCount val="9"/>
                <c:pt idx="0">
                  <c:v>เมืองยโสธร</c:v>
                </c:pt>
                <c:pt idx="1">
                  <c:v>ทรายมูล</c:v>
                </c:pt>
                <c:pt idx="2">
                  <c:v>กุดชุม</c:v>
                </c:pt>
                <c:pt idx="3">
                  <c:v>คำเขื่อนแก้ว</c:v>
                </c:pt>
                <c:pt idx="4">
                  <c:v>ป่าติ้ว</c:v>
                </c:pt>
                <c:pt idx="5">
                  <c:v>มหาชนะชัย</c:v>
                </c:pt>
                <c:pt idx="6">
                  <c:v>ค้อวัง</c:v>
                </c:pt>
                <c:pt idx="7">
                  <c:v>เลิงนกทา</c:v>
                </c:pt>
                <c:pt idx="8">
                  <c:v>ไทยเจริญ</c:v>
                </c:pt>
              </c:strCache>
            </c:strRef>
          </c:cat>
          <c:val>
            <c:numRef>
              <c:f>CUPdata!$F$6:$F$14</c:f>
              <c:numCache>
                <c:formatCode>_-* #,##0_-;\-* #,##0_-;_-* "-"??_-;_-@_-</c:formatCode>
                <c:ptCount val="9"/>
                <c:pt idx="0">
                  <c:v>91683</c:v>
                </c:pt>
                <c:pt idx="1">
                  <c:v>21716</c:v>
                </c:pt>
                <c:pt idx="2">
                  <c:v>47641</c:v>
                </c:pt>
                <c:pt idx="3">
                  <c:v>45931</c:v>
                </c:pt>
                <c:pt idx="4">
                  <c:v>25557</c:v>
                </c:pt>
                <c:pt idx="5">
                  <c:v>39466</c:v>
                </c:pt>
                <c:pt idx="6">
                  <c:v>17499</c:v>
                </c:pt>
                <c:pt idx="7">
                  <c:v>71284</c:v>
                </c:pt>
                <c:pt idx="8">
                  <c:v>21575</c:v>
                </c:pt>
              </c:numCache>
            </c:numRef>
          </c:val>
        </c:ser>
        <c:axId val="74742400"/>
        <c:axId val="80183680"/>
      </c:barChart>
      <c:catAx>
        <c:axId val="74742400"/>
        <c:scaling>
          <c:orientation val="minMax"/>
        </c:scaling>
        <c:axPos val="b"/>
        <c:tickLblPos val="nextTo"/>
        <c:crossAx val="80183680"/>
        <c:crosses val="autoZero"/>
        <c:auto val="1"/>
        <c:lblAlgn val="ctr"/>
        <c:lblOffset val="100"/>
      </c:catAx>
      <c:valAx>
        <c:axId val="80183680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747424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1628775</xdr:colOff>
      <xdr:row>20</xdr:row>
      <xdr:rowOff>9524</xdr:rowOff>
    </xdr:from>
    <xdr:to>
      <xdr:col>7</xdr:col>
      <xdr:colOff>571500</xdr:colOff>
      <xdr:row>39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19"/>
  <sheetViews>
    <sheetView tabSelected="1" topLeftCell="B13" workbookViewId="0">
      <selection activeCell="C44" sqref="C44"/>
    </sheetView>
  </sheetViews>
  <sheetFormatPr defaultColWidth="22.375" defaultRowHeight="14.25"/>
  <sheetData>
    <row r="5" spans="3:8" ht="21">
      <c r="C5" s="81" t="s">
        <v>607</v>
      </c>
      <c r="D5" s="81" t="s">
        <v>563</v>
      </c>
      <c r="E5" s="105" t="s">
        <v>606</v>
      </c>
      <c r="F5" s="91" t="s">
        <v>603</v>
      </c>
      <c r="G5" s="83" t="s">
        <v>604</v>
      </c>
      <c r="H5" s="100" t="s">
        <v>605</v>
      </c>
    </row>
    <row r="6" spans="3:8">
      <c r="C6" s="92" t="s">
        <v>566</v>
      </c>
      <c r="D6" s="93">
        <v>91562</v>
      </c>
      <c r="E6" s="97">
        <v>35297</v>
      </c>
      <c r="F6" s="93">
        <v>91683</v>
      </c>
      <c r="G6" s="99">
        <f>D6-E6</f>
        <v>56265</v>
      </c>
      <c r="H6" s="101">
        <f>F6-E6</f>
        <v>56386</v>
      </c>
    </row>
    <row r="7" spans="3:8">
      <c r="C7" s="92" t="s">
        <v>567</v>
      </c>
      <c r="D7" s="93">
        <v>21733</v>
      </c>
      <c r="E7" s="97">
        <v>5908</v>
      </c>
      <c r="F7" s="93">
        <v>21716</v>
      </c>
      <c r="G7" s="99">
        <f t="shared" ref="G7:G14" si="0">D7-E7</f>
        <v>15825</v>
      </c>
      <c r="H7" s="101">
        <f t="shared" ref="H7:H15" si="1">F7-E7</f>
        <v>15808</v>
      </c>
    </row>
    <row r="8" spans="3:8">
      <c r="C8" s="92" t="s">
        <v>568</v>
      </c>
      <c r="D8" s="93">
        <v>47628</v>
      </c>
      <c r="E8" s="97">
        <v>24332</v>
      </c>
      <c r="F8" s="93">
        <v>47641</v>
      </c>
      <c r="G8" s="99">
        <f t="shared" si="0"/>
        <v>23296</v>
      </c>
      <c r="H8" s="101">
        <f t="shared" si="1"/>
        <v>23309</v>
      </c>
    </row>
    <row r="9" spans="3:8">
      <c r="C9" s="92" t="s">
        <v>569</v>
      </c>
      <c r="D9" s="93">
        <v>45935</v>
      </c>
      <c r="E9" s="97">
        <v>26685</v>
      </c>
      <c r="F9" s="93">
        <v>45931</v>
      </c>
      <c r="G9" s="99">
        <f t="shared" si="0"/>
        <v>19250</v>
      </c>
      <c r="H9" s="101">
        <f t="shared" si="1"/>
        <v>19246</v>
      </c>
    </row>
    <row r="10" spans="3:8">
      <c r="C10" s="92" t="s">
        <v>570</v>
      </c>
      <c r="D10" s="93">
        <v>25594</v>
      </c>
      <c r="E10" s="97">
        <v>18296</v>
      </c>
      <c r="F10" s="93">
        <v>25557</v>
      </c>
      <c r="G10" s="99">
        <f t="shared" si="0"/>
        <v>7298</v>
      </c>
      <c r="H10" s="101">
        <f t="shared" si="1"/>
        <v>7261</v>
      </c>
    </row>
    <row r="11" spans="3:8">
      <c r="C11" s="95" t="s">
        <v>571</v>
      </c>
      <c r="D11" s="93">
        <v>39405</v>
      </c>
      <c r="E11" s="97">
        <v>15870</v>
      </c>
      <c r="F11" s="93">
        <v>39466</v>
      </c>
      <c r="G11" s="99">
        <f t="shared" si="0"/>
        <v>23535</v>
      </c>
      <c r="H11" s="101">
        <f t="shared" si="1"/>
        <v>23596</v>
      </c>
    </row>
    <row r="12" spans="3:8">
      <c r="C12" s="95" t="s">
        <v>572</v>
      </c>
      <c r="D12" s="93">
        <v>17519</v>
      </c>
      <c r="E12" s="97">
        <v>7858</v>
      </c>
      <c r="F12" s="93">
        <v>17499</v>
      </c>
      <c r="G12" s="99">
        <f t="shared" si="0"/>
        <v>9661</v>
      </c>
      <c r="H12" s="101">
        <f t="shared" si="1"/>
        <v>9641</v>
      </c>
    </row>
    <row r="13" spans="3:8">
      <c r="C13" s="96" t="s">
        <v>573</v>
      </c>
      <c r="D13" s="97">
        <v>71307</v>
      </c>
      <c r="E13" s="97">
        <v>76644</v>
      </c>
      <c r="F13" s="97">
        <v>71284</v>
      </c>
      <c r="G13" s="97">
        <f t="shared" si="0"/>
        <v>-5337</v>
      </c>
      <c r="H13" s="98">
        <f t="shared" si="1"/>
        <v>-5360</v>
      </c>
    </row>
    <row r="14" spans="3:8">
      <c r="C14" s="95" t="s">
        <v>574</v>
      </c>
      <c r="D14" s="93">
        <v>21582</v>
      </c>
      <c r="E14" s="97">
        <v>7728</v>
      </c>
      <c r="F14" s="93">
        <v>21575</v>
      </c>
      <c r="G14" s="99">
        <f t="shared" si="0"/>
        <v>13854</v>
      </c>
      <c r="H14" s="101">
        <f t="shared" si="1"/>
        <v>13847</v>
      </c>
    </row>
    <row r="15" spans="3:8">
      <c r="C15" s="95" t="s">
        <v>562</v>
      </c>
      <c r="D15" s="94">
        <f>SUM(D6:D14)</f>
        <v>382265</v>
      </c>
      <c r="E15" s="98">
        <f t="shared" ref="E15" si="2">SUM(E6:E14)</f>
        <v>218618</v>
      </c>
      <c r="F15" s="94">
        <f>SUM(F6:F14)</f>
        <v>382352</v>
      </c>
      <c r="G15" s="99">
        <f>D15-E15</f>
        <v>163647</v>
      </c>
      <c r="H15" s="101">
        <f t="shared" si="1"/>
        <v>163734</v>
      </c>
    </row>
    <row r="16" spans="3:8">
      <c r="C16" t="s">
        <v>608</v>
      </c>
    </row>
    <row r="19" spans="4:7">
      <c r="D19" s="106" t="s">
        <v>609</v>
      </c>
      <c r="E19" s="106"/>
      <c r="F19" s="106"/>
      <c r="G19" s="106"/>
    </row>
  </sheetData>
  <mergeCells count="1">
    <mergeCell ref="D19:G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7"/>
  <sheetViews>
    <sheetView topLeftCell="A127" zoomScale="90" zoomScaleNormal="90" workbookViewId="0">
      <selection activeCell="E159" sqref="E159"/>
    </sheetView>
  </sheetViews>
  <sheetFormatPr defaultColWidth="32" defaultRowHeight="14.25"/>
  <cols>
    <col min="1" max="1" width="2.875" bestFit="1" customWidth="1"/>
    <col min="2" max="2" width="7.125" bestFit="1" customWidth="1"/>
    <col min="3" max="3" width="40.125" bestFit="1" customWidth="1"/>
    <col min="4" max="4" width="15.25" bestFit="1" customWidth="1"/>
    <col min="5" max="5" width="18.75" bestFit="1" customWidth="1"/>
    <col min="6" max="6" width="10.75" style="1" bestFit="1" customWidth="1"/>
    <col min="7" max="7" width="11.75" style="1" bestFit="1" customWidth="1"/>
    <col min="8" max="9" width="10.5" style="1" bestFit="1" customWidth="1"/>
    <col min="10" max="10" width="9.25" style="1" bestFit="1" customWidth="1"/>
    <col min="11" max="11" width="11.75" style="1" bestFit="1" customWidth="1"/>
    <col min="12" max="12" width="9.5" style="1" bestFit="1" customWidth="1"/>
    <col min="13" max="23" width="32" style="1"/>
  </cols>
  <sheetData>
    <row r="1" spans="1:12">
      <c r="G1" s="102" t="s">
        <v>599</v>
      </c>
      <c r="H1" s="102"/>
      <c r="I1" s="102"/>
      <c r="J1" s="102"/>
      <c r="K1" s="102"/>
    </row>
    <row r="2" spans="1:12" ht="21">
      <c r="B2" s="81" t="s">
        <v>576</v>
      </c>
      <c r="C2" s="81" t="s">
        <v>274</v>
      </c>
      <c r="D2" s="81" t="s">
        <v>563</v>
      </c>
      <c r="E2" s="82" t="s">
        <v>564</v>
      </c>
      <c r="F2" s="83" t="s">
        <v>578</v>
      </c>
      <c r="G2" s="84" t="s">
        <v>584</v>
      </c>
      <c r="H2" s="84" t="s">
        <v>425</v>
      </c>
      <c r="I2" s="84" t="s">
        <v>423</v>
      </c>
      <c r="J2" s="84" t="s">
        <v>424</v>
      </c>
      <c r="K2" s="84" t="s">
        <v>562</v>
      </c>
      <c r="L2" s="85" t="s">
        <v>565</v>
      </c>
    </row>
    <row r="3" spans="1:12" ht="15">
      <c r="B3" s="2" t="s">
        <v>2</v>
      </c>
      <c r="C3" s="3" t="s">
        <v>3</v>
      </c>
      <c r="D3" s="4"/>
      <c r="E3" s="42"/>
      <c r="F3" s="66"/>
      <c r="G3" s="45"/>
      <c r="H3" s="72">
        <v>5404</v>
      </c>
      <c r="I3" s="45"/>
      <c r="J3" s="45"/>
      <c r="K3" s="45"/>
      <c r="L3" s="1" t="s">
        <v>566</v>
      </c>
    </row>
    <row r="4" spans="1:12" ht="15">
      <c r="A4">
        <v>1</v>
      </c>
      <c r="B4" s="2" t="s">
        <v>4</v>
      </c>
      <c r="C4" s="2" t="s">
        <v>5</v>
      </c>
      <c r="D4" s="5">
        <v>3432</v>
      </c>
      <c r="E4" s="43">
        <v>1305</v>
      </c>
      <c r="F4" s="67">
        <f>D4-E4</f>
        <v>2127</v>
      </c>
      <c r="G4" s="72">
        <v>3444</v>
      </c>
      <c r="H4" s="72">
        <v>278</v>
      </c>
      <c r="I4" s="72">
        <v>830</v>
      </c>
      <c r="J4" s="72">
        <v>21</v>
      </c>
      <c r="K4" s="72">
        <f>SUM(G4:J4)</f>
        <v>4573</v>
      </c>
      <c r="L4" s="1" t="s">
        <v>566</v>
      </c>
    </row>
    <row r="5" spans="1:12" ht="15">
      <c r="A5">
        <v>2</v>
      </c>
      <c r="B5" s="2" t="s">
        <v>6</v>
      </c>
      <c r="C5" s="2" t="s">
        <v>7</v>
      </c>
      <c r="D5" s="5">
        <v>6275</v>
      </c>
      <c r="E5" s="43">
        <v>3219</v>
      </c>
      <c r="F5" s="67">
        <f t="shared" ref="F5:F68" si="0">D5-E5</f>
        <v>3056</v>
      </c>
      <c r="G5" s="72">
        <v>6284</v>
      </c>
      <c r="H5" s="72">
        <v>701</v>
      </c>
      <c r="I5" s="72">
        <v>653</v>
      </c>
      <c r="J5" s="72">
        <v>46</v>
      </c>
      <c r="K5" s="72">
        <f t="shared" ref="K5:K30" si="1">SUM(G5:J5)</f>
        <v>7684</v>
      </c>
      <c r="L5" s="1" t="s">
        <v>566</v>
      </c>
    </row>
    <row r="6" spans="1:12" ht="15">
      <c r="A6">
        <v>3</v>
      </c>
      <c r="B6" s="2" t="s">
        <v>8</v>
      </c>
      <c r="C6" s="2" t="s">
        <v>9</v>
      </c>
      <c r="D6" s="5">
        <v>6291</v>
      </c>
      <c r="E6" s="43">
        <v>2596</v>
      </c>
      <c r="F6" s="67">
        <f t="shared" si="0"/>
        <v>3695</v>
      </c>
      <c r="G6" s="72">
        <v>6223</v>
      </c>
      <c r="H6" s="72">
        <v>743</v>
      </c>
      <c r="I6" s="72">
        <v>1483</v>
      </c>
      <c r="J6" s="72">
        <v>39</v>
      </c>
      <c r="K6" s="72">
        <f t="shared" si="1"/>
        <v>8488</v>
      </c>
      <c r="L6" s="1" t="s">
        <v>566</v>
      </c>
    </row>
    <row r="7" spans="1:12" ht="15">
      <c r="A7">
        <v>4</v>
      </c>
      <c r="B7" s="2" t="s">
        <v>10</v>
      </c>
      <c r="C7" s="2" t="s">
        <v>11</v>
      </c>
      <c r="D7" s="5">
        <v>2839</v>
      </c>
      <c r="E7" s="43">
        <v>1172</v>
      </c>
      <c r="F7" s="67">
        <f t="shared" si="0"/>
        <v>1667</v>
      </c>
      <c r="G7" s="72">
        <v>2830</v>
      </c>
      <c r="H7" s="72">
        <v>380</v>
      </c>
      <c r="I7" s="72">
        <v>430</v>
      </c>
      <c r="J7" s="72">
        <v>25</v>
      </c>
      <c r="K7" s="72">
        <f t="shared" si="1"/>
        <v>3665</v>
      </c>
      <c r="L7" s="1" t="s">
        <v>566</v>
      </c>
    </row>
    <row r="8" spans="1:12" ht="15">
      <c r="A8">
        <v>5</v>
      </c>
      <c r="B8" s="2" t="s">
        <v>12</v>
      </c>
      <c r="C8" s="2" t="s">
        <v>13</v>
      </c>
      <c r="D8" s="5">
        <v>1294</v>
      </c>
      <c r="E8" s="43">
        <v>616</v>
      </c>
      <c r="F8" s="67">
        <f t="shared" si="0"/>
        <v>678</v>
      </c>
      <c r="G8" s="72">
        <v>1296</v>
      </c>
      <c r="H8" s="72">
        <v>75</v>
      </c>
      <c r="I8" s="72">
        <v>89</v>
      </c>
      <c r="J8" s="72">
        <v>5</v>
      </c>
      <c r="K8" s="72">
        <f t="shared" si="1"/>
        <v>1465</v>
      </c>
      <c r="L8" s="1" t="s">
        <v>566</v>
      </c>
    </row>
    <row r="9" spans="1:12" ht="15">
      <c r="A9">
        <v>6</v>
      </c>
      <c r="B9" s="2" t="s">
        <v>14</v>
      </c>
      <c r="C9" s="2" t="s">
        <v>15</v>
      </c>
      <c r="D9" s="5">
        <v>4029</v>
      </c>
      <c r="E9" s="43">
        <v>2132</v>
      </c>
      <c r="F9" s="67">
        <f t="shared" si="0"/>
        <v>1897</v>
      </c>
      <c r="G9" s="72">
        <v>4028</v>
      </c>
      <c r="H9" s="72">
        <v>357</v>
      </c>
      <c r="I9" s="72">
        <v>342</v>
      </c>
      <c r="J9" s="72">
        <v>18</v>
      </c>
      <c r="K9" s="72">
        <f t="shared" si="1"/>
        <v>4745</v>
      </c>
      <c r="L9" s="1" t="s">
        <v>566</v>
      </c>
    </row>
    <row r="10" spans="1:12" ht="15">
      <c r="A10">
        <v>7</v>
      </c>
      <c r="B10" s="2" t="s">
        <v>16</v>
      </c>
      <c r="C10" s="2" t="s">
        <v>17</v>
      </c>
      <c r="D10" s="5">
        <v>1949</v>
      </c>
      <c r="E10" s="43">
        <v>1067</v>
      </c>
      <c r="F10" s="67">
        <f t="shared" si="0"/>
        <v>882</v>
      </c>
      <c r="G10" s="72">
        <v>1950</v>
      </c>
      <c r="H10" s="72">
        <v>108</v>
      </c>
      <c r="I10" s="72">
        <v>158</v>
      </c>
      <c r="J10" s="72">
        <v>8</v>
      </c>
      <c r="K10" s="72">
        <f t="shared" si="1"/>
        <v>2224</v>
      </c>
      <c r="L10" s="1" t="s">
        <v>566</v>
      </c>
    </row>
    <row r="11" spans="1:12" ht="15">
      <c r="A11">
        <v>8</v>
      </c>
      <c r="B11" s="2" t="s">
        <v>18</v>
      </c>
      <c r="C11" s="2" t="s">
        <v>19</v>
      </c>
      <c r="D11" s="5">
        <v>2536</v>
      </c>
      <c r="E11" s="43">
        <v>197</v>
      </c>
      <c r="F11" s="67">
        <f t="shared" si="0"/>
        <v>2339</v>
      </c>
      <c r="G11" s="72">
        <v>2541</v>
      </c>
      <c r="H11" s="72">
        <v>297</v>
      </c>
      <c r="I11" s="72">
        <v>220</v>
      </c>
      <c r="J11" s="72">
        <v>12</v>
      </c>
      <c r="K11" s="72">
        <f t="shared" si="1"/>
        <v>3070</v>
      </c>
      <c r="L11" s="1" t="s">
        <v>566</v>
      </c>
    </row>
    <row r="12" spans="1:12" ht="15">
      <c r="A12">
        <v>9</v>
      </c>
      <c r="B12" s="2" t="s">
        <v>20</v>
      </c>
      <c r="C12" s="2" t="s">
        <v>21</v>
      </c>
      <c r="D12" s="5">
        <v>2495</v>
      </c>
      <c r="E12" s="43">
        <v>1172</v>
      </c>
      <c r="F12" s="67">
        <f t="shared" si="0"/>
        <v>1323</v>
      </c>
      <c r="G12" s="72">
        <v>2548</v>
      </c>
      <c r="H12" s="72">
        <v>152</v>
      </c>
      <c r="I12" s="72">
        <v>631</v>
      </c>
      <c r="J12" s="72">
        <v>18</v>
      </c>
      <c r="K12" s="72">
        <f t="shared" si="1"/>
        <v>3349</v>
      </c>
      <c r="L12" s="1" t="s">
        <v>566</v>
      </c>
    </row>
    <row r="13" spans="1:12" ht="15">
      <c r="A13">
        <v>10</v>
      </c>
      <c r="B13" s="2" t="s">
        <v>22</v>
      </c>
      <c r="C13" s="2" t="s">
        <v>23</v>
      </c>
      <c r="D13" s="5">
        <v>3301</v>
      </c>
      <c r="E13" s="43">
        <v>1088</v>
      </c>
      <c r="F13" s="67">
        <f t="shared" si="0"/>
        <v>2213</v>
      </c>
      <c r="G13" s="72">
        <v>3291</v>
      </c>
      <c r="H13" s="72">
        <v>333</v>
      </c>
      <c r="I13" s="72">
        <v>322</v>
      </c>
      <c r="J13" s="72">
        <v>20</v>
      </c>
      <c r="K13" s="72">
        <f t="shared" si="1"/>
        <v>3966</v>
      </c>
      <c r="L13" s="1" t="s">
        <v>566</v>
      </c>
    </row>
    <row r="14" spans="1:12" ht="15">
      <c r="A14">
        <v>11</v>
      </c>
      <c r="B14" s="2" t="s">
        <v>24</v>
      </c>
      <c r="C14" s="2" t="s">
        <v>25</v>
      </c>
      <c r="D14" s="5">
        <v>3830</v>
      </c>
      <c r="E14" s="43">
        <v>1341</v>
      </c>
      <c r="F14" s="67">
        <f t="shared" si="0"/>
        <v>2489</v>
      </c>
      <c r="G14" s="72">
        <v>3840</v>
      </c>
      <c r="H14" s="72">
        <v>235</v>
      </c>
      <c r="I14" s="72">
        <v>361</v>
      </c>
      <c r="J14" s="72">
        <v>15</v>
      </c>
      <c r="K14" s="72">
        <f t="shared" si="1"/>
        <v>4451</v>
      </c>
      <c r="L14" s="1" t="s">
        <v>566</v>
      </c>
    </row>
    <row r="15" spans="1:12" ht="15">
      <c r="A15">
        <v>12</v>
      </c>
      <c r="B15" s="2" t="s">
        <v>26</v>
      </c>
      <c r="C15" s="2" t="s">
        <v>27</v>
      </c>
      <c r="D15" s="5">
        <v>4009</v>
      </c>
      <c r="E15" s="43">
        <v>1965</v>
      </c>
      <c r="F15" s="67">
        <f t="shared" si="0"/>
        <v>2044</v>
      </c>
      <c r="G15" s="72">
        <v>4031</v>
      </c>
      <c r="H15" s="72">
        <v>310</v>
      </c>
      <c r="I15" s="72">
        <v>484</v>
      </c>
      <c r="J15" s="72">
        <v>22</v>
      </c>
      <c r="K15" s="72">
        <f t="shared" si="1"/>
        <v>4847</v>
      </c>
      <c r="L15" s="1" t="s">
        <v>566</v>
      </c>
    </row>
    <row r="16" spans="1:12" ht="15">
      <c r="A16">
        <v>13</v>
      </c>
      <c r="B16" s="2" t="s">
        <v>28</v>
      </c>
      <c r="C16" s="2" t="s">
        <v>29</v>
      </c>
      <c r="D16" s="5">
        <v>4217</v>
      </c>
      <c r="E16" s="43">
        <v>900</v>
      </c>
      <c r="F16" s="67">
        <f t="shared" si="0"/>
        <v>3317</v>
      </c>
      <c r="G16" s="72">
        <v>4204</v>
      </c>
      <c r="H16" s="72">
        <v>159</v>
      </c>
      <c r="I16" s="72">
        <v>313</v>
      </c>
      <c r="J16" s="72">
        <v>14</v>
      </c>
      <c r="K16" s="72">
        <f t="shared" si="1"/>
        <v>4690</v>
      </c>
      <c r="L16" s="1" t="s">
        <v>566</v>
      </c>
    </row>
    <row r="17" spans="1:12" ht="15">
      <c r="A17">
        <v>14</v>
      </c>
      <c r="B17" s="2" t="s">
        <v>30</v>
      </c>
      <c r="C17" s="2" t="s">
        <v>31</v>
      </c>
      <c r="D17" s="5">
        <v>1848</v>
      </c>
      <c r="E17" s="43">
        <v>891</v>
      </c>
      <c r="F17" s="67">
        <f t="shared" si="0"/>
        <v>957</v>
      </c>
      <c r="G17" s="72">
        <v>1860</v>
      </c>
      <c r="H17" s="72">
        <v>117</v>
      </c>
      <c r="I17" s="72">
        <v>94</v>
      </c>
      <c r="J17" s="72">
        <v>4</v>
      </c>
      <c r="K17" s="72">
        <f t="shared" si="1"/>
        <v>2075</v>
      </c>
      <c r="L17" s="1" t="s">
        <v>566</v>
      </c>
    </row>
    <row r="18" spans="1:12" ht="15">
      <c r="A18">
        <v>15</v>
      </c>
      <c r="B18" s="2" t="s">
        <v>32</v>
      </c>
      <c r="C18" s="2" t="s">
        <v>33</v>
      </c>
      <c r="D18" s="5">
        <v>3387</v>
      </c>
      <c r="E18" s="43">
        <v>1328</v>
      </c>
      <c r="F18" s="67">
        <f t="shared" si="0"/>
        <v>2059</v>
      </c>
      <c r="G18" s="72">
        <v>3372</v>
      </c>
      <c r="H18" s="72">
        <v>142</v>
      </c>
      <c r="I18" s="72">
        <v>258</v>
      </c>
      <c r="J18" s="72">
        <v>13</v>
      </c>
      <c r="K18" s="72">
        <f t="shared" si="1"/>
        <v>3785</v>
      </c>
      <c r="L18" s="1" t="s">
        <v>566</v>
      </c>
    </row>
    <row r="19" spans="1:12" ht="15">
      <c r="A19">
        <v>16</v>
      </c>
      <c r="B19" s="2" t="s">
        <v>34</v>
      </c>
      <c r="C19" s="2" t="s">
        <v>35</v>
      </c>
      <c r="D19" s="5">
        <v>3254</v>
      </c>
      <c r="E19" s="43">
        <v>2024</v>
      </c>
      <c r="F19" s="67">
        <f t="shared" si="0"/>
        <v>1230</v>
      </c>
      <c r="G19" s="72">
        <v>3238</v>
      </c>
      <c r="H19" s="72">
        <v>93</v>
      </c>
      <c r="I19" s="72">
        <v>165</v>
      </c>
      <c r="J19" s="72">
        <v>7</v>
      </c>
      <c r="K19" s="72">
        <f t="shared" si="1"/>
        <v>3503</v>
      </c>
      <c r="L19" s="1" t="s">
        <v>566</v>
      </c>
    </row>
    <row r="20" spans="1:12" ht="15">
      <c r="A20">
        <v>17</v>
      </c>
      <c r="B20" s="2" t="s">
        <v>36</v>
      </c>
      <c r="C20" s="2" t="s">
        <v>37</v>
      </c>
      <c r="D20" s="5">
        <v>4026</v>
      </c>
      <c r="E20" s="43">
        <v>1804</v>
      </c>
      <c r="F20" s="67">
        <f t="shared" si="0"/>
        <v>2222</v>
      </c>
      <c r="G20" s="72">
        <v>4014</v>
      </c>
      <c r="H20" s="72">
        <v>334</v>
      </c>
      <c r="I20" s="72">
        <v>407</v>
      </c>
      <c r="J20" s="72">
        <v>23</v>
      </c>
      <c r="K20" s="72">
        <f t="shared" si="1"/>
        <v>4778</v>
      </c>
      <c r="L20" s="1" t="s">
        <v>566</v>
      </c>
    </row>
    <row r="21" spans="1:12" ht="15">
      <c r="A21">
        <v>18</v>
      </c>
      <c r="B21" s="2" t="s">
        <v>38</v>
      </c>
      <c r="C21" s="2" t="s">
        <v>39</v>
      </c>
      <c r="D21" s="5">
        <v>4423</v>
      </c>
      <c r="E21" s="43">
        <v>1784</v>
      </c>
      <c r="F21" s="67">
        <f t="shared" si="0"/>
        <v>2639</v>
      </c>
      <c r="G21" s="72">
        <v>4401</v>
      </c>
      <c r="H21" s="72">
        <v>410</v>
      </c>
      <c r="I21" s="72">
        <v>596</v>
      </c>
      <c r="J21" s="72">
        <v>30</v>
      </c>
      <c r="K21" s="72">
        <f t="shared" si="1"/>
        <v>5437</v>
      </c>
      <c r="L21" s="1" t="s">
        <v>566</v>
      </c>
    </row>
    <row r="22" spans="1:12" ht="15">
      <c r="A22">
        <v>19</v>
      </c>
      <c r="B22" s="2" t="s">
        <v>40</v>
      </c>
      <c r="C22" s="2" t="s">
        <v>41</v>
      </c>
      <c r="D22" s="5">
        <v>2802</v>
      </c>
      <c r="E22" s="43">
        <v>1337</v>
      </c>
      <c r="F22" s="67">
        <f t="shared" si="0"/>
        <v>1465</v>
      </c>
      <c r="G22" s="72">
        <v>2805</v>
      </c>
      <c r="H22" s="72">
        <v>200</v>
      </c>
      <c r="I22" s="72">
        <v>338</v>
      </c>
      <c r="J22" s="72">
        <v>17</v>
      </c>
      <c r="K22" s="72">
        <f t="shared" si="1"/>
        <v>3360</v>
      </c>
      <c r="L22" s="1" t="s">
        <v>566</v>
      </c>
    </row>
    <row r="23" spans="1:12" ht="15">
      <c r="A23">
        <v>20</v>
      </c>
      <c r="B23" s="2" t="s">
        <v>42</v>
      </c>
      <c r="C23" s="2" t="s">
        <v>43</v>
      </c>
      <c r="D23" s="5">
        <v>3447</v>
      </c>
      <c r="E23" s="43">
        <v>753</v>
      </c>
      <c r="F23" s="67">
        <f t="shared" si="0"/>
        <v>2694</v>
      </c>
      <c r="G23" s="72">
        <v>3450</v>
      </c>
      <c r="H23" s="72">
        <v>320</v>
      </c>
      <c r="I23" s="72">
        <v>382</v>
      </c>
      <c r="J23" s="72">
        <v>11</v>
      </c>
      <c r="K23" s="72">
        <f t="shared" si="1"/>
        <v>4163</v>
      </c>
      <c r="L23" s="1" t="s">
        <v>566</v>
      </c>
    </row>
    <row r="24" spans="1:12" ht="15">
      <c r="A24">
        <v>21</v>
      </c>
      <c r="B24" s="2" t="s">
        <v>44</v>
      </c>
      <c r="C24" s="2" t="s">
        <v>45</v>
      </c>
      <c r="D24" s="5">
        <v>2505</v>
      </c>
      <c r="E24" s="43">
        <v>668</v>
      </c>
      <c r="F24" s="67">
        <f t="shared" si="0"/>
        <v>1837</v>
      </c>
      <c r="G24" s="72">
        <v>2486</v>
      </c>
      <c r="H24" s="72">
        <v>219</v>
      </c>
      <c r="I24" s="72">
        <v>243</v>
      </c>
      <c r="J24" s="72">
        <v>5</v>
      </c>
      <c r="K24" s="72">
        <f t="shared" si="1"/>
        <v>2953</v>
      </c>
      <c r="L24" s="1" t="s">
        <v>566</v>
      </c>
    </row>
    <row r="25" spans="1:12" ht="15">
      <c r="A25">
        <v>22</v>
      </c>
      <c r="B25" s="2" t="s">
        <v>46</v>
      </c>
      <c r="C25" s="2" t="s">
        <v>47</v>
      </c>
      <c r="D25" s="5">
        <v>993</v>
      </c>
      <c r="E25" s="43">
        <v>0</v>
      </c>
      <c r="F25" s="67">
        <f t="shared" si="0"/>
        <v>993</v>
      </c>
      <c r="G25" s="72">
        <v>1024</v>
      </c>
      <c r="H25" s="72">
        <v>0</v>
      </c>
      <c r="I25" s="72">
        <v>0</v>
      </c>
      <c r="J25" s="72">
        <v>0</v>
      </c>
      <c r="K25" s="72">
        <f t="shared" si="1"/>
        <v>1024</v>
      </c>
      <c r="L25" s="1" t="s">
        <v>566</v>
      </c>
    </row>
    <row r="26" spans="1:12" s="1" customFormat="1" ht="15">
      <c r="A26">
        <v>24</v>
      </c>
      <c r="B26" s="2" t="s">
        <v>50</v>
      </c>
      <c r="C26" s="2" t="s">
        <v>51</v>
      </c>
      <c r="D26" s="5">
        <v>4533</v>
      </c>
      <c r="E26" s="43">
        <v>1287</v>
      </c>
      <c r="F26" s="67">
        <f t="shared" si="0"/>
        <v>3246</v>
      </c>
      <c r="G26" s="72">
        <v>4537</v>
      </c>
      <c r="H26" s="72">
        <v>0</v>
      </c>
      <c r="I26" s="72">
        <v>0</v>
      </c>
      <c r="J26" s="72">
        <v>0</v>
      </c>
      <c r="K26" s="72">
        <f t="shared" si="1"/>
        <v>4537</v>
      </c>
      <c r="L26" s="1" t="s">
        <v>566</v>
      </c>
    </row>
    <row r="27" spans="1:12" s="1" customFormat="1" ht="15">
      <c r="A27">
        <v>25</v>
      </c>
      <c r="B27" s="2" t="s">
        <v>52</v>
      </c>
      <c r="C27" s="2" t="s">
        <v>53</v>
      </c>
      <c r="D27" s="5">
        <v>6794</v>
      </c>
      <c r="E27" s="43">
        <v>1619</v>
      </c>
      <c r="F27" s="67">
        <f t="shared" si="0"/>
        <v>5175</v>
      </c>
      <c r="G27" s="72">
        <v>6776</v>
      </c>
      <c r="H27" s="72">
        <v>1441</v>
      </c>
      <c r="I27" s="72">
        <v>4394</v>
      </c>
      <c r="J27" s="72">
        <v>99</v>
      </c>
      <c r="K27" s="72">
        <f t="shared" si="1"/>
        <v>12710</v>
      </c>
      <c r="L27" s="1" t="s">
        <v>566</v>
      </c>
    </row>
    <row r="28" spans="1:12" s="1" customFormat="1" ht="15">
      <c r="A28">
        <v>26</v>
      </c>
      <c r="B28" s="8" t="s">
        <v>54</v>
      </c>
      <c r="C28" s="9" t="s">
        <v>55</v>
      </c>
      <c r="D28" s="5">
        <v>1102</v>
      </c>
      <c r="E28" s="43">
        <v>0</v>
      </c>
      <c r="F28" s="67">
        <f t="shared" si="0"/>
        <v>1102</v>
      </c>
      <c r="G28" s="72">
        <v>1171</v>
      </c>
      <c r="H28" s="72">
        <v>0</v>
      </c>
      <c r="I28" s="72">
        <v>0</v>
      </c>
      <c r="J28" s="72">
        <v>0</v>
      </c>
      <c r="K28" s="72">
        <f t="shared" si="1"/>
        <v>1171</v>
      </c>
      <c r="L28" s="1" t="s">
        <v>566</v>
      </c>
    </row>
    <row r="29" spans="1:12" s="1" customFormat="1" ht="15">
      <c r="A29">
        <v>27.178571428571399</v>
      </c>
      <c r="B29" s="2" t="s">
        <v>56</v>
      </c>
      <c r="C29" s="2" t="s">
        <v>57</v>
      </c>
      <c r="D29" s="5">
        <v>5951</v>
      </c>
      <c r="E29" s="43">
        <v>3032</v>
      </c>
      <c r="F29" s="67">
        <f t="shared" si="0"/>
        <v>2919</v>
      </c>
      <c r="G29" s="72">
        <v>6039</v>
      </c>
      <c r="H29" s="72">
        <v>377</v>
      </c>
      <c r="I29" s="72">
        <v>965</v>
      </c>
      <c r="J29" s="72">
        <v>55</v>
      </c>
      <c r="K29" s="72">
        <f t="shared" si="1"/>
        <v>7436</v>
      </c>
      <c r="L29" s="1" t="s">
        <v>566</v>
      </c>
    </row>
    <row r="30" spans="1:12" s="1" customFormat="1" ht="15">
      <c r="A30">
        <v>28.3571428571429</v>
      </c>
      <c r="B30" s="6" t="s">
        <v>48</v>
      </c>
      <c r="C30" s="6" t="s">
        <v>49</v>
      </c>
      <c r="D30" s="7">
        <v>2262</v>
      </c>
      <c r="E30" s="7">
        <v>889</v>
      </c>
      <c r="F30" s="67">
        <f t="shared" si="0"/>
        <v>1373</v>
      </c>
      <c r="G30" s="72">
        <v>2319</v>
      </c>
      <c r="H30" s="72">
        <v>0</v>
      </c>
      <c r="I30" s="72">
        <v>0</v>
      </c>
      <c r="J30" s="72">
        <v>0</v>
      </c>
      <c r="K30" s="72">
        <f t="shared" si="1"/>
        <v>2319</v>
      </c>
      <c r="L30" s="45" t="s">
        <v>575</v>
      </c>
    </row>
    <row r="31" spans="1:12" s="1" customFormat="1" ht="15">
      <c r="A31"/>
      <c r="B31" s="2"/>
      <c r="C31" s="10" t="s">
        <v>58</v>
      </c>
      <c r="D31" s="11">
        <f>D32-D30</f>
        <v>91562</v>
      </c>
      <c r="E31" s="11">
        <f>E32-E30</f>
        <v>35297</v>
      </c>
      <c r="F31" s="67">
        <f t="shared" si="0"/>
        <v>56265</v>
      </c>
      <c r="G31" s="11">
        <f>G32-G30</f>
        <v>91683</v>
      </c>
      <c r="H31" s="11">
        <f t="shared" ref="H31:K31" si="2">H32-H30</f>
        <v>7781</v>
      </c>
      <c r="I31" s="11">
        <f t="shared" si="2"/>
        <v>14158</v>
      </c>
      <c r="J31" s="11">
        <f t="shared" si="2"/>
        <v>527</v>
      </c>
      <c r="K31" s="11">
        <f t="shared" si="2"/>
        <v>114149</v>
      </c>
    </row>
    <row r="32" spans="1:12" s="1" customFormat="1" ht="15">
      <c r="A32"/>
      <c r="B32" s="12"/>
      <c r="C32" s="13" t="s">
        <v>59</v>
      </c>
      <c r="D32" s="14">
        <f>SUM(D3:D30)</f>
        <v>93824</v>
      </c>
      <c r="E32" s="14">
        <f>SUM(E3:E30)</f>
        <v>36186</v>
      </c>
      <c r="F32" s="67">
        <f t="shared" si="0"/>
        <v>57638</v>
      </c>
      <c r="G32" s="14">
        <f>SUM(G3:G30)</f>
        <v>94002</v>
      </c>
      <c r="H32" s="14">
        <f>SUM(H4:H30)</f>
        <v>7781</v>
      </c>
      <c r="I32" s="14">
        <f t="shared" ref="I32:K32" si="3">SUM(I3:I30)</f>
        <v>14158</v>
      </c>
      <c r="J32" s="14">
        <f t="shared" si="3"/>
        <v>527</v>
      </c>
      <c r="K32" s="14">
        <f t="shared" si="3"/>
        <v>116468</v>
      </c>
    </row>
    <row r="33" spans="1:12" s="1" customFormat="1" ht="15">
      <c r="A33">
        <v>1</v>
      </c>
      <c r="B33" s="2" t="s">
        <v>60</v>
      </c>
      <c r="C33" s="2" t="s">
        <v>61</v>
      </c>
      <c r="D33" s="5">
        <v>2213</v>
      </c>
      <c r="E33" s="43">
        <v>449</v>
      </c>
      <c r="F33" s="67">
        <f t="shared" si="0"/>
        <v>1764</v>
      </c>
      <c r="G33" s="72">
        <v>2219</v>
      </c>
      <c r="H33" s="72">
        <v>85</v>
      </c>
      <c r="I33" s="72">
        <v>207</v>
      </c>
      <c r="J33" s="72">
        <v>10</v>
      </c>
      <c r="K33" s="72">
        <f t="shared" ref="K33:K43" si="4">SUM(G33:J33)</f>
        <v>2521</v>
      </c>
      <c r="L33" s="45" t="s">
        <v>567</v>
      </c>
    </row>
    <row r="34" spans="1:12" s="1" customFormat="1" ht="15">
      <c r="A34">
        <v>2</v>
      </c>
      <c r="B34" s="2" t="s">
        <v>62</v>
      </c>
      <c r="C34" s="2" t="s">
        <v>63</v>
      </c>
      <c r="D34" s="5">
        <v>1081</v>
      </c>
      <c r="E34" s="43">
        <v>303</v>
      </c>
      <c r="F34" s="67">
        <f t="shared" si="0"/>
        <v>778</v>
      </c>
      <c r="G34" s="72">
        <v>1082</v>
      </c>
      <c r="H34" s="72">
        <v>24</v>
      </c>
      <c r="I34" s="72">
        <v>127</v>
      </c>
      <c r="J34" s="72">
        <v>8</v>
      </c>
      <c r="K34" s="72">
        <f t="shared" si="4"/>
        <v>1241</v>
      </c>
      <c r="L34" s="45" t="s">
        <v>567</v>
      </c>
    </row>
    <row r="35" spans="1:12" s="1" customFormat="1" ht="15">
      <c r="A35">
        <v>3</v>
      </c>
      <c r="B35" s="2" t="s">
        <v>64</v>
      </c>
      <c r="C35" s="2" t="s">
        <v>65</v>
      </c>
      <c r="D35" s="5">
        <v>1637</v>
      </c>
      <c r="E35" s="43">
        <v>399</v>
      </c>
      <c r="F35" s="67">
        <f t="shared" si="0"/>
        <v>1238</v>
      </c>
      <c r="G35" s="72">
        <v>1644</v>
      </c>
      <c r="H35" s="72">
        <v>39</v>
      </c>
      <c r="I35" s="72">
        <v>133</v>
      </c>
      <c r="J35" s="72">
        <v>7</v>
      </c>
      <c r="K35" s="72">
        <f t="shared" si="4"/>
        <v>1823</v>
      </c>
      <c r="L35" s="45" t="s">
        <v>567</v>
      </c>
    </row>
    <row r="36" spans="1:12" s="1" customFormat="1" ht="15">
      <c r="A36">
        <v>4</v>
      </c>
      <c r="B36" s="2" t="s">
        <v>66</v>
      </c>
      <c r="C36" s="2" t="s">
        <v>67</v>
      </c>
      <c r="D36" s="5">
        <v>1691</v>
      </c>
      <c r="E36" s="43">
        <v>156</v>
      </c>
      <c r="F36" s="67">
        <f t="shared" si="0"/>
        <v>1535</v>
      </c>
      <c r="G36" s="72">
        <v>1685</v>
      </c>
      <c r="H36" s="72">
        <v>64</v>
      </c>
      <c r="I36" s="72">
        <v>111</v>
      </c>
      <c r="J36" s="72">
        <v>8</v>
      </c>
      <c r="K36" s="72">
        <f t="shared" si="4"/>
        <v>1868</v>
      </c>
      <c r="L36" s="45" t="s">
        <v>567</v>
      </c>
    </row>
    <row r="37" spans="1:12" s="1" customFormat="1" ht="15">
      <c r="A37">
        <v>5</v>
      </c>
      <c r="B37" s="2" t="s">
        <v>68</v>
      </c>
      <c r="C37" s="2" t="s">
        <v>69</v>
      </c>
      <c r="D37" s="5">
        <v>2229</v>
      </c>
      <c r="E37" s="43">
        <v>888</v>
      </c>
      <c r="F37" s="67">
        <f t="shared" si="0"/>
        <v>1341</v>
      </c>
      <c r="G37" s="72">
        <v>2223</v>
      </c>
      <c r="H37" s="72">
        <v>40</v>
      </c>
      <c r="I37" s="72">
        <v>159</v>
      </c>
      <c r="J37" s="72">
        <v>15</v>
      </c>
      <c r="K37" s="72">
        <f t="shared" si="4"/>
        <v>2437</v>
      </c>
      <c r="L37" s="45" t="s">
        <v>567</v>
      </c>
    </row>
    <row r="38" spans="1:12" s="1" customFormat="1" ht="15">
      <c r="A38">
        <v>6</v>
      </c>
      <c r="B38" s="2" t="s">
        <v>70</v>
      </c>
      <c r="C38" s="2" t="s">
        <v>71</v>
      </c>
      <c r="D38" s="5">
        <v>2117</v>
      </c>
      <c r="E38" s="43">
        <v>360</v>
      </c>
      <c r="F38" s="67">
        <f t="shared" si="0"/>
        <v>1757</v>
      </c>
      <c r="G38" s="72">
        <v>2118</v>
      </c>
      <c r="H38" s="72">
        <v>50</v>
      </c>
      <c r="I38" s="72">
        <v>162</v>
      </c>
      <c r="J38" s="72">
        <v>8</v>
      </c>
      <c r="K38" s="72">
        <f t="shared" si="4"/>
        <v>2338</v>
      </c>
      <c r="L38" s="45" t="s">
        <v>567</v>
      </c>
    </row>
    <row r="39" spans="1:12" s="1" customFormat="1" ht="15">
      <c r="A39">
        <v>7</v>
      </c>
      <c r="B39" s="2" t="s">
        <v>72</v>
      </c>
      <c r="C39" s="2" t="s">
        <v>73</v>
      </c>
      <c r="D39" s="5">
        <v>2223</v>
      </c>
      <c r="E39" s="43">
        <v>386</v>
      </c>
      <c r="F39" s="67">
        <f t="shared" si="0"/>
        <v>1837</v>
      </c>
      <c r="G39" s="72">
        <v>2216</v>
      </c>
      <c r="H39" s="72">
        <v>97</v>
      </c>
      <c r="I39" s="72">
        <v>154</v>
      </c>
      <c r="J39" s="72">
        <v>9</v>
      </c>
      <c r="K39" s="72">
        <f t="shared" si="4"/>
        <v>2476</v>
      </c>
      <c r="L39" s="45" t="s">
        <v>567</v>
      </c>
    </row>
    <row r="40" spans="1:12" s="1" customFormat="1" ht="15">
      <c r="A40">
        <v>8</v>
      </c>
      <c r="B40" s="2" t="s">
        <v>74</v>
      </c>
      <c r="C40" s="2" t="s">
        <v>75</v>
      </c>
      <c r="D40" s="5">
        <v>1880</v>
      </c>
      <c r="E40" s="43">
        <v>289</v>
      </c>
      <c r="F40" s="67">
        <f t="shared" si="0"/>
        <v>1591</v>
      </c>
      <c r="G40" s="72">
        <v>1877</v>
      </c>
      <c r="H40" s="72">
        <v>76</v>
      </c>
      <c r="I40" s="72">
        <v>98</v>
      </c>
      <c r="J40" s="72">
        <v>11</v>
      </c>
      <c r="K40" s="72">
        <f t="shared" si="4"/>
        <v>2062</v>
      </c>
      <c r="L40" s="45" t="s">
        <v>567</v>
      </c>
    </row>
    <row r="41" spans="1:12" s="1" customFormat="1" ht="15">
      <c r="A41">
        <v>9</v>
      </c>
      <c r="B41" s="2" t="s">
        <v>76</v>
      </c>
      <c r="C41" s="2" t="s">
        <v>77</v>
      </c>
      <c r="D41" s="5">
        <v>597</v>
      </c>
      <c r="E41" s="43">
        <v>0</v>
      </c>
      <c r="F41" s="67">
        <f t="shared" si="0"/>
        <v>597</v>
      </c>
      <c r="G41" s="72">
        <v>589</v>
      </c>
      <c r="H41" s="72">
        <v>0</v>
      </c>
      <c r="I41" s="72">
        <v>0</v>
      </c>
      <c r="J41" s="72">
        <v>0</v>
      </c>
      <c r="K41" s="72">
        <f t="shared" si="4"/>
        <v>589</v>
      </c>
      <c r="L41" s="45" t="s">
        <v>567</v>
      </c>
    </row>
    <row r="42" spans="1:12" s="1" customFormat="1" ht="15">
      <c r="A42">
        <v>10</v>
      </c>
      <c r="B42" s="2" t="s">
        <v>78</v>
      </c>
      <c r="C42" s="2" t="s">
        <v>79</v>
      </c>
      <c r="D42" s="5">
        <v>700</v>
      </c>
      <c r="E42" s="43">
        <v>256</v>
      </c>
      <c r="F42" s="67">
        <f t="shared" si="0"/>
        <v>444</v>
      </c>
      <c r="G42" s="72">
        <v>694</v>
      </c>
      <c r="H42" s="72">
        <v>13</v>
      </c>
      <c r="I42" s="72">
        <v>40</v>
      </c>
      <c r="J42" s="72">
        <v>2</v>
      </c>
      <c r="K42" s="72">
        <f t="shared" si="4"/>
        <v>749</v>
      </c>
      <c r="L42" s="45" t="s">
        <v>567</v>
      </c>
    </row>
    <row r="43" spans="1:12" s="1" customFormat="1" ht="15">
      <c r="A43">
        <v>11</v>
      </c>
      <c r="B43" s="2" t="s">
        <v>80</v>
      </c>
      <c r="C43" s="2" t="s">
        <v>81</v>
      </c>
      <c r="D43" s="5">
        <v>5365</v>
      </c>
      <c r="E43" s="43">
        <v>2422</v>
      </c>
      <c r="F43" s="67">
        <f t="shared" si="0"/>
        <v>2943</v>
      </c>
      <c r="G43" s="72">
        <v>5369</v>
      </c>
      <c r="H43" s="72">
        <v>345</v>
      </c>
      <c r="I43" s="72">
        <v>635</v>
      </c>
      <c r="J43" s="72">
        <v>24</v>
      </c>
      <c r="K43" s="72">
        <f t="shared" si="4"/>
        <v>6373</v>
      </c>
      <c r="L43" s="45" t="s">
        <v>567</v>
      </c>
    </row>
    <row r="44" spans="1:12" s="1" customFormat="1" ht="15">
      <c r="A44"/>
      <c r="B44" s="12"/>
      <c r="C44" s="12" t="s">
        <v>82</v>
      </c>
      <c r="D44" s="15">
        <f>SUM(D33:D43)</f>
        <v>21733</v>
      </c>
      <c r="E44" s="15">
        <f>SUM(E33:E43)</f>
        <v>5908</v>
      </c>
      <c r="F44" s="67">
        <f t="shared" si="0"/>
        <v>15825</v>
      </c>
      <c r="G44" s="15">
        <f>SUM(G33:G43)</f>
        <v>21716</v>
      </c>
      <c r="H44" s="15">
        <f t="shared" ref="H44:K44" si="5">SUM(H33:H43)</f>
        <v>833</v>
      </c>
      <c r="I44" s="15">
        <f t="shared" si="5"/>
        <v>1826</v>
      </c>
      <c r="J44" s="15">
        <f t="shared" si="5"/>
        <v>102</v>
      </c>
      <c r="K44" s="15">
        <f t="shared" si="5"/>
        <v>24477</v>
      </c>
    </row>
    <row r="45" spans="1:12" s="1" customFormat="1" ht="15">
      <c r="A45"/>
      <c r="B45" s="16" t="s">
        <v>2</v>
      </c>
      <c r="C45" s="16" t="s">
        <v>83</v>
      </c>
      <c r="D45" s="17">
        <v>0</v>
      </c>
      <c r="E45" s="44"/>
      <c r="F45" s="67">
        <f t="shared" si="0"/>
        <v>0</v>
      </c>
      <c r="G45" s="72"/>
      <c r="H45" s="72"/>
      <c r="I45" s="72"/>
      <c r="J45" s="72"/>
      <c r="K45" s="72"/>
      <c r="L45" s="45" t="s">
        <v>568</v>
      </c>
    </row>
    <row r="46" spans="1:12" s="1" customFormat="1" ht="15">
      <c r="A46">
        <v>1</v>
      </c>
      <c r="B46" s="16" t="s">
        <v>84</v>
      </c>
      <c r="C46" s="16" t="s">
        <v>85</v>
      </c>
      <c r="D46" s="17">
        <v>2599</v>
      </c>
      <c r="E46" s="44">
        <v>1148</v>
      </c>
      <c r="F46" s="67">
        <f t="shared" si="0"/>
        <v>1451</v>
      </c>
      <c r="G46" s="72">
        <v>2590</v>
      </c>
      <c r="H46" s="72">
        <v>69</v>
      </c>
      <c r="I46" s="72">
        <v>126</v>
      </c>
      <c r="J46" s="72">
        <v>9</v>
      </c>
      <c r="K46" s="72">
        <f t="shared" ref="K46:K60" si="6">SUM(G46:J46)</f>
        <v>2794</v>
      </c>
      <c r="L46" s="45" t="s">
        <v>568</v>
      </c>
    </row>
    <row r="47" spans="1:12" s="1" customFormat="1" ht="15">
      <c r="A47">
        <v>2</v>
      </c>
      <c r="B47" s="16" t="s">
        <v>86</v>
      </c>
      <c r="C47" s="16" t="s">
        <v>87</v>
      </c>
      <c r="D47" s="17">
        <v>3564</v>
      </c>
      <c r="E47" s="44">
        <v>1814</v>
      </c>
      <c r="F47" s="67">
        <f t="shared" si="0"/>
        <v>1750</v>
      </c>
      <c r="G47" s="72">
        <v>3575</v>
      </c>
      <c r="H47" s="72">
        <v>137</v>
      </c>
      <c r="I47" s="72">
        <v>350</v>
      </c>
      <c r="J47" s="72">
        <v>13</v>
      </c>
      <c r="K47" s="72">
        <f t="shared" si="6"/>
        <v>4075</v>
      </c>
      <c r="L47" s="45" t="s">
        <v>568</v>
      </c>
    </row>
    <row r="48" spans="1:12" s="1" customFormat="1" ht="15">
      <c r="A48">
        <v>3</v>
      </c>
      <c r="B48" s="16" t="s">
        <v>88</v>
      </c>
      <c r="C48" s="16" t="s">
        <v>89</v>
      </c>
      <c r="D48" s="17">
        <v>2707</v>
      </c>
      <c r="E48" s="44">
        <v>792</v>
      </c>
      <c r="F48" s="67">
        <f t="shared" si="0"/>
        <v>1915</v>
      </c>
      <c r="G48" s="72">
        <v>2710</v>
      </c>
      <c r="H48" s="72">
        <v>65</v>
      </c>
      <c r="I48" s="72">
        <v>244</v>
      </c>
      <c r="J48" s="72">
        <v>14</v>
      </c>
      <c r="K48" s="72">
        <f t="shared" si="6"/>
        <v>3033</v>
      </c>
      <c r="L48" s="45" t="s">
        <v>568</v>
      </c>
    </row>
    <row r="49" spans="1:12" s="1" customFormat="1" ht="15">
      <c r="A49">
        <v>4</v>
      </c>
      <c r="B49" s="16" t="s">
        <v>90</v>
      </c>
      <c r="C49" s="16" t="s">
        <v>91</v>
      </c>
      <c r="D49" s="17">
        <v>4048</v>
      </c>
      <c r="E49" s="44">
        <v>1843</v>
      </c>
      <c r="F49" s="67">
        <f t="shared" si="0"/>
        <v>2205</v>
      </c>
      <c r="G49" s="72">
        <v>4042</v>
      </c>
      <c r="H49" s="72">
        <v>142</v>
      </c>
      <c r="I49" s="72">
        <v>325</v>
      </c>
      <c r="J49" s="72">
        <v>19</v>
      </c>
      <c r="K49" s="72">
        <f t="shared" si="6"/>
        <v>4528</v>
      </c>
      <c r="L49" s="45" t="s">
        <v>568</v>
      </c>
    </row>
    <row r="50" spans="1:12" s="1" customFormat="1" ht="15">
      <c r="A50">
        <v>5</v>
      </c>
      <c r="B50" s="16" t="s">
        <v>92</v>
      </c>
      <c r="C50" s="16" t="s">
        <v>93</v>
      </c>
      <c r="D50" s="17">
        <v>2929</v>
      </c>
      <c r="E50" s="44">
        <v>1243</v>
      </c>
      <c r="F50" s="67">
        <f t="shared" si="0"/>
        <v>1686</v>
      </c>
      <c r="G50" s="72">
        <v>2917</v>
      </c>
      <c r="H50" s="72">
        <v>108</v>
      </c>
      <c r="I50" s="72">
        <v>347</v>
      </c>
      <c r="J50" s="72">
        <v>20</v>
      </c>
      <c r="K50" s="72">
        <f t="shared" si="6"/>
        <v>3392</v>
      </c>
      <c r="L50" s="45" t="s">
        <v>568</v>
      </c>
    </row>
    <row r="51" spans="1:12" s="1" customFormat="1" ht="15">
      <c r="A51">
        <v>6</v>
      </c>
      <c r="B51" s="16" t="s">
        <v>94</v>
      </c>
      <c r="C51" s="16" t="s">
        <v>95</v>
      </c>
      <c r="D51" s="17">
        <v>4396</v>
      </c>
      <c r="E51" s="44">
        <v>2494</v>
      </c>
      <c r="F51" s="67">
        <f t="shared" si="0"/>
        <v>1902</v>
      </c>
      <c r="G51" s="72">
        <v>4394</v>
      </c>
      <c r="H51" s="72">
        <v>153</v>
      </c>
      <c r="I51" s="72">
        <v>295</v>
      </c>
      <c r="J51" s="72">
        <v>16</v>
      </c>
      <c r="K51" s="72">
        <f t="shared" si="6"/>
        <v>4858</v>
      </c>
      <c r="L51" s="45" t="s">
        <v>568</v>
      </c>
    </row>
    <row r="52" spans="1:12" s="1" customFormat="1" ht="15">
      <c r="A52">
        <v>7</v>
      </c>
      <c r="B52" s="16" t="s">
        <v>96</v>
      </c>
      <c r="C52" s="16" t="s">
        <v>97</v>
      </c>
      <c r="D52" s="17">
        <v>3384</v>
      </c>
      <c r="E52" s="44">
        <v>1798</v>
      </c>
      <c r="F52" s="67">
        <f t="shared" si="0"/>
        <v>1586</v>
      </c>
      <c r="G52" s="72">
        <v>3374</v>
      </c>
      <c r="H52" s="72">
        <v>93</v>
      </c>
      <c r="I52" s="72">
        <v>183</v>
      </c>
      <c r="J52" s="72">
        <v>9</v>
      </c>
      <c r="K52" s="72">
        <f t="shared" si="6"/>
        <v>3659</v>
      </c>
      <c r="L52" s="45" t="s">
        <v>568</v>
      </c>
    </row>
    <row r="53" spans="1:12" s="1" customFormat="1" ht="15">
      <c r="A53">
        <v>8</v>
      </c>
      <c r="B53" s="16" t="s">
        <v>98</v>
      </c>
      <c r="C53" s="16" t="s">
        <v>99</v>
      </c>
      <c r="D53" s="17">
        <v>1691</v>
      </c>
      <c r="E53" s="44">
        <v>1214</v>
      </c>
      <c r="F53" s="67">
        <f t="shared" si="0"/>
        <v>477</v>
      </c>
      <c r="G53" s="72">
        <v>1707</v>
      </c>
      <c r="H53" s="72">
        <v>46</v>
      </c>
      <c r="I53" s="72">
        <v>137</v>
      </c>
      <c r="J53" s="72">
        <v>4</v>
      </c>
      <c r="K53" s="72">
        <f t="shared" si="6"/>
        <v>1894</v>
      </c>
      <c r="L53" s="45" t="s">
        <v>568</v>
      </c>
    </row>
    <row r="54" spans="1:12" s="1" customFormat="1" ht="15.75" customHeight="1">
      <c r="A54">
        <v>9</v>
      </c>
      <c r="B54" s="16" t="s">
        <v>100</v>
      </c>
      <c r="C54" s="16" t="s">
        <v>101</v>
      </c>
      <c r="D54" s="17">
        <v>4642</v>
      </c>
      <c r="E54" s="44">
        <v>2988</v>
      </c>
      <c r="F54" s="67">
        <f t="shared" si="0"/>
        <v>1654</v>
      </c>
      <c r="G54" s="72">
        <v>4661</v>
      </c>
      <c r="H54" s="72">
        <v>77</v>
      </c>
      <c r="I54" s="72">
        <v>334</v>
      </c>
      <c r="J54" s="72">
        <v>11</v>
      </c>
      <c r="K54" s="72">
        <f t="shared" si="6"/>
        <v>5083</v>
      </c>
      <c r="L54" s="45" t="s">
        <v>568</v>
      </c>
    </row>
    <row r="55" spans="1:12" s="1" customFormat="1" ht="15">
      <c r="A55">
        <v>10</v>
      </c>
      <c r="B55" s="16" t="s">
        <v>102</v>
      </c>
      <c r="C55" s="16" t="s">
        <v>13</v>
      </c>
      <c r="D55" s="17">
        <v>3485</v>
      </c>
      <c r="E55" s="44">
        <v>1546</v>
      </c>
      <c r="F55" s="67">
        <f t="shared" si="0"/>
        <v>1939</v>
      </c>
      <c r="G55" s="72">
        <v>3467</v>
      </c>
      <c r="H55" s="72">
        <v>60</v>
      </c>
      <c r="I55" s="72">
        <v>259</v>
      </c>
      <c r="J55" s="72">
        <v>11</v>
      </c>
      <c r="K55" s="72">
        <f t="shared" si="6"/>
        <v>3797</v>
      </c>
      <c r="L55" s="45" t="s">
        <v>568</v>
      </c>
    </row>
    <row r="56" spans="1:12" s="1" customFormat="1" ht="15">
      <c r="A56">
        <v>11</v>
      </c>
      <c r="B56" s="16" t="s">
        <v>103</v>
      </c>
      <c r="C56" s="16" t="s">
        <v>104</v>
      </c>
      <c r="D56" s="17">
        <v>2304</v>
      </c>
      <c r="E56" s="44">
        <v>1356</v>
      </c>
      <c r="F56" s="67">
        <f t="shared" si="0"/>
        <v>948</v>
      </c>
      <c r="G56" s="72">
        <v>2301</v>
      </c>
      <c r="H56" s="72">
        <v>60</v>
      </c>
      <c r="I56" s="72">
        <v>191</v>
      </c>
      <c r="J56" s="72">
        <v>12</v>
      </c>
      <c r="K56" s="72">
        <f t="shared" si="6"/>
        <v>2564</v>
      </c>
      <c r="L56" s="45" t="s">
        <v>568</v>
      </c>
    </row>
    <row r="57" spans="1:12" s="1" customFormat="1" ht="15">
      <c r="A57">
        <v>12</v>
      </c>
      <c r="B57" s="16" t="s">
        <v>105</v>
      </c>
      <c r="C57" s="16" t="s">
        <v>106</v>
      </c>
      <c r="D57" s="17">
        <v>3295</v>
      </c>
      <c r="E57" s="44">
        <v>1455</v>
      </c>
      <c r="F57" s="67">
        <f t="shared" si="0"/>
        <v>1840</v>
      </c>
      <c r="G57" s="72">
        <v>3296</v>
      </c>
      <c r="H57" s="72">
        <v>60</v>
      </c>
      <c r="I57" s="72">
        <v>158</v>
      </c>
      <c r="J57" s="72">
        <v>13</v>
      </c>
      <c r="K57" s="72">
        <f t="shared" si="6"/>
        <v>3527</v>
      </c>
      <c r="L57" s="45" t="s">
        <v>568</v>
      </c>
    </row>
    <row r="58" spans="1:12" s="1" customFormat="1" ht="15">
      <c r="A58">
        <v>13</v>
      </c>
      <c r="B58" s="16" t="s">
        <v>107</v>
      </c>
      <c r="C58" s="16" t="s">
        <v>108</v>
      </c>
      <c r="D58" s="17">
        <v>283</v>
      </c>
      <c r="E58" s="44">
        <v>0</v>
      </c>
      <c r="F58" s="67">
        <f t="shared" si="0"/>
        <v>283</v>
      </c>
      <c r="G58" s="72">
        <v>284</v>
      </c>
      <c r="H58" s="72">
        <v>0</v>
      </c>
      <c r="I58" s="72">
        <v>0</v>
      </c>
      <c r="J58" s="72">
        <v>0</v>
      </c>
      <c r="K58" s="72">
        <f t="shared" si="6"/>
        <v>284</v>
      </c>
      <c r="L58" s="45" t="s">
        <v>568</v>
      </c>
    </row>
    <row r="59" spans="1:12" s="1" customFormat="1" ht="15">
      <c r="A59">
        <v>14</v>
      </c>
      <c r="B59" s="16" t="s">
        <v>109</v>
      </c>
      <c r="C59" s="16" t="s">
        <v>110</v>
      </c>
      <c r="D59" s="17">
        <v>1444</v>
      </c>
      <c r="E59" s="44">
        <v>812</v>
      </c>
      <c r="F59" s="67">
        <f t="shared" si="0"/>
        <v>632</v>
      </c>
      <c r="G59" s="72">
        <v>1461</v>
      </c>
      <c r="H59" s="72">
        <v>43</v>
      </c>
      <c r="I59" s="72">
        <v>56</v>
      </c>
      <c r="J59" s="72">
        <v>6</v>
      </c>
      <c r="K59" s="72">
        <f t="shared" si="6"/>
        <v>1566</v>
      </c>
      <c r="L59" s="45" t="s">
        <v>568</v>
      </c>
    </row>
    <row r="60" spans="1:12" s="1" customFormat="1" ht="15">
      <c r="A60">
        <v>15</v>
      </c>
      <c r="B60" s="16" t="s">
        <v>111</v>
      </c>
      <c r="C60" s="16" t="s">
        <v>112</v>
      </c>
      <c r="D60" s="17">
        <v>6857</v>
      </c>
      <c r="E60" s="44">
        <v>3829</v>
      </c>
      <c r="F60" s="67">
        <f t="shared" si="0"/>
        <v>3028</v>
      </c>
      <c r="G60" s="72">
        <v>6862</v>
      </c>
      <c r="H60" s="72">
        <v>311</v>
      </c>
      <c r="I60" s="72">
        <v>1020</v>
      </c>
      <c r="J60" s="72">
        <v>30</v>
      </c>
      <c r="K60" s="72">
        <f t="shared" si="6"/>
        <v>8223</v>
      </c>
      <c r="L60" s="45" t="s">
        <v>568</v>
      </c>
    </row>
    <row r="61" spans="1:12" s="1" customFormat="1" ht="15">
      <c r="A61"/>
      <c r="B61" s="18"/>
      <c r="C61" s="19" t="s">
        <v>113</v>
      </c>
      <c r="D61" s="15">
        <f>SUM(D45:D60)</f>
        <v>47628</v>
      </c>
      <c r="E61" s="15">
        <f>SUM(E45:E60)</f>
        <v>24332</v>
      </c>
      <c r="F61" s="67">
        <f t="shared" si="0"/>
        <v>23296</v>
      </c>
      <c r="G61" s="15">
        <f>SUM(G45:G60)</f>
        <v>47641</v>
      </c>
      <c r="H61" s="15">
        <f t="shared" ref="H61:K61" si="7">SUM(H45:H60)</f>
        <v>1424</v>
      </c>
      <c r="I61" s="15">
        <f t="shared" si="7"/>
        <v>4025</v>
      </c>
      <c r="J61" s="15">
        <f t="shared" si="7"/>
        <v>187</v>
      </c>
      <c r="K61" s="15">
        <f t="shared" si="7"/>
        <v>53277</v>
      </c>
    </row>
    <row r="62" spans="1:12" s="1" customFormat="1" ht="15">
      <c r="A62">
        <v>1</v>
      </c>
      <c r="B62" s="16" t="s">
        <v>114</v>
      </c>
      <c r="C62" s="16" t="s">
        <v>115</v>
      </c>
      <c r="D62" s="17">
        <v>4716</v>
      </c>
      <c r="E62" s="44">
        <v>2747</v>
      </c>
      <c r="F62" s="67">
        <f t="shared" si="0"/>
        <v>1969</v>
      </c>
      <c r="G62" s="72">
        <v>4712</v>
      </c>
      <c r="H62" s="72">
        <v>300</v>
      </c>
      <c r="I62" s="72">
        <v>468</v>
      </c>
      <c r="J62" s="72">
        <v>21</v>
      </c>
      <c r="K62" s="72">
        <f t="shared" ref="K62:K78" si="8">SUM(G62:J62)</f>
        <v>5501</v>
      </c>
      <c r="L62" s="45" t="s">
        <v>569</v>
      </c>
    </row>
    <row r="63" spans="1:12" s="1" customFormat="1" ht="15">
      <c r="A63">
        <v>2</v>
      </c>
      <c r="B63" s="16" t="s">
        <v>116</v>
      </c>
      <c r="C63" s="16" t="s">
        <v>117</v>
      </c>
      <c r="D63" s="17">
        <v>3003</v>
      </c>
      <c r="E63" s="44">
        <v>1671</v>
      </c>
      <c r="F63" s="67">
        <f t="shared" si="0"/>
        <v>1332</v>
      </c>
      <c r="G63" s="72">
        <v>2999</v>
      </c>
      <c r="H63" s="72">
        <v>109</v>
      </c>
      <c r="I63" s="72">
        <v>254</v>
      </c>
      <c r="J63" s="72">
        <v>21</v>
      </c>
      <c r="K63" s="72">
        <f t="shared" si="8"/>
        <v>3383</v>
      </c>
      <c r="L63" s="45" t="s">
        <v>569</v>
      </c>
    </row>
    <row r="64" spans="1:12" s="1" customFormat="1" ht="15">
      <c r="A64">
        <v>3</v>
      </c>
      <c r="B64" s="16" t="s">
        <v>118</v>
      </c>
      <c r="C64" s="16" t="s">
        <v>119</v>
      </c>
      <c r="D64" s="17">
        <v>2247</v>
      </c>
      <c r="E64" s="44">
        <v>1271</v>
      </c>
      <c r="F64" s="67">
        <f t="shared" si="0"/>
        <v>976</v>
      </c>
      <c r="G64" s="72">
        <v>2251</v>
      </c>
      <c r="H64" s="72">
        <v>175</v>
      </c>
      <c r="I64" s="72">
        <v>288</v>
      </c>
      <c r="J64" s="72">
        <v>6</v>
      </c>
      <c r="K64" s="72">
        <f t="shared" si="8"/>
        <v>2720</v>
      </c>
      <c r="L64" s="45" t="s">
        <v>569</v>
      </c>
    </row>
    <row r="65" spans="1:12" s="1" customFormat="1" ht="15">
      <c r="A65">
        <v>4</v>
      </c>
      <c r="B65" s="16" t="s">
        <v>120</v>
      </c>
      <c r="C65" s="16" t="s">
        <v>121</v>
      </c>
      <c r="D65" s="17">
        <v>2430</v>
      </c>
      <c r="E65" s="44">
        <v>1547</v>
      </c>
      <c r="F65" s="67">
        <f t="shared" si="0"/>
        <v>883</v>
      </c>
      <c r="G65" s="72">
        <v>2406</v>
      </c>
      <c r="H65" s="72">
        <v>144</v>
      </c>
      <c r="I65" s="72">
        <v>348</v>
      </c>
      <c r="J65" s="72">
        <v>17</v>
      </c>
      <c r="K65" s="72">
        <f t="shared" si="8"/>
        <v>2915</v>
      </c>
      <c r="L65" s="45" t="s">
        <v>569</v>
      </c>
    </row>
    <row r="66" spans="1:12" s="1" customFormat="1" ht="15">
      <c r="A66">
        <v>5</v>
      </c>
      <c r="B66" s="16" t="s">
        <v>122</v>
      </c>
      <c r="C66" s="16" t="s">
        <v>123</v>
      </c>
      <c r="D66" s="17">
        <v>2843</v>
      </c>
      <c r="E66" s="44">
        <v>1641</v>
      </c>
      <c r="F66" s="67">
        <f t="shared" si="0"/>
        <v>1202</v>
      </c>
      <c r="G66" s="72">
        <v>2855</v>
      </c>
      <c r="H66" s="72">
        <v>104</v>
      </c>
      <c r="I66" s="72">
        <v>145</v>
      </c>
      <c r="J66" s="72">
        <v>3</v>
      </c>
      <c r="K66" s="72">
        <f t="shared" si="8"/>
        <v>3107</v>
      </c>
      <c r="L66" s="45" t="s">
        <v>569</v>
      </c>
    </row>
    <row r="67" spans="1:12" s="1" customFormat="1" ht="15">
      <c r="A67">
        <v>6</v>
      </c>
      <c r="B67" s="16" t="s">
        <v>124</v>
      </c>
      <c r="C67" s="16" t="s">
        <v>125</v>
      </c>
      <c r="D67" s="17">
        <v>1690</v>
      </c>
      <c r="E67" s="44">
        <v>1222</v>
      </c>
      <c r="F67" s="67">
        <f t="shared" si="0"/>
        <v>468</v>
      </c>
      <c r="G67" s="72">
        <v>1695</v>
      </c>
      <c r="H67" s="72">
        <v>56</v>
      </c>
      <c r="I67" s="72">
        <v>129</v>
      </c>
      <c r="J67" s="72">
        <v>4</v>
      </c>
      <c r="K67" s="72">
        <f t="shared" si="8"/>
        <v>1884</v>
      </c>
      <c r="L67" s="45" t="s">
        <v>569</v>
      </c>
    </row>
    <row r="68" spans="1:12" s="1" customFormat="1" ht="15">
      <c r="A68">
        <v>7</v>
      </c>
      <c r="B68" s="16" t="s">
        <v>126</v>
      </c>
      <c r="C68" s="16" t="s">
        <v>127</v>
      </c>
      <c r="D68" s="17">
        <v>4301</v>
      </c>
      <c r="E68" s="44">
        <v>3521</v>
      </c>
      <c r="F68" s="67">
        <f t="shared" si="0"/>
        <v>780</v>
      </c>
      <c r="G68" s="72">
        <v>4312</v>
      </c>
      <c r="H68" s="72">
        <v>110</v>
      </c>
      <c r="I68" s="72">
        <v>360</v>
      </c>
      <c r="J68" s="72">
        <v>16</v>
      </c>
      <c r="K68" s="72">
        <f t="shared" si="8"/>
        <v>4798</v>
      </c>
      <c r="L68" s="45" t="s">
        <v>569</v>
      </c>
    </row>
    <row r="69" spans="1:12" s="1" customFormat="1" ht="15">
      <c r="A69">
        <v>8</v>
      </c>
      <c r="B69" s="16" t="s">
        <v>128</v>
      </c>
      <c r="C69" s="16" t="s">
        <v>129</v>
      </c>
      <c r="D69" s="17">
        <v>862</v>
      </c>
      <c r="E69" s="44">
        <v>110</v>
      </c>
      <c r="F69" s="67">
        <f t="shared" ref="F69:F132" si="9">D69-E69</f>
        <v>752</v>
      </c>
      <c r="G69" s="72">
        <v>865</v>
      </c>
      <c r="H69" s="72">
        <v>34</v>
      </c>
      <c r="I69" s="72">
        <v>87</v>
      </c>
      <c r="J69" s="72">
        <v>0</v>
      </c>
      <c r="K69" s="72">
        <f t="shared" si="8"/>
        <v>986</v>
      </c>
      <c r="L69" s="45" t="s">
        <v>569</v>
      </c>
    </row>
    <row r="70" spans="1:12" s="1" customFormat="1" ht="15">
      <c r="A70">
        <v>9</v>
      </c>
      <c r="B70" s="16" t="s">
        <v>130</v>
      </c>
      <c r="C70" s="16" t="s">
        <v>131</v>
      </c>
      <c r="D70" s="17">
        <v>2441</v>
      </c>
      <c r="E70" s="44">
        <v>1687</v>
      </c>
      <c r="F70" s="67">
        <f t="shared" si="9"/>
        <v>754</v>
      </c>
      <c r="G70" s="72">
        <v>2427</v>
      </c>
      <c r="H70" s="72">
        <v>85</v>
      </c>
      <c r="I70" s="72">
        <v>189</v>
      </c>
      <c r="J70" s="72">
        <v>9</v>
      </c>
      <c r="K70" s="72">
        <f t="shared" si="8"/>
        <v>2710</v>
      </c>
      <c r="L70" s="45" t="s">
        <v>569</v>
      </c>
    </row>
    <row r="71" spans="1:12" s="1" customFormat="1" ht="15">
      <c r="A71">
        <v>10</v>
      </c>
      <c r="B71" s="16" t="s">
        <v>132</v>
      </c>
      <c r="C71" s="16" t="s">
        <v>71</v>
      </c>
      <c r="D71" s="17">
        <v>1263</v>
      </c>
      <c r="E71" s="44">
        <v>857</v>
      </c>
      <c r="F71" s="67">
        <f t="shared" si="9"/>
        <v>406</v>
      </c>
      <c r="G71" s="72">
        <v>1262</v>
      </c>
      <c r="H71" s="72">
        <v>39</v>
      </c>
      <c r="I71" s="72">
        <v>130</v>
      </c>
      <c r="J71" s="72">
        <v>2</v>
      </c>
      <c r="K71" s="72">
        <f t="shared" si="8"/>
        <v>1433</v>
      </c>
      <c r="L71" s="45" t="s">
        <v>569</v>
      </c>
    </row>
    <row r="72" spans="1:12" s="1" customFormat="1" ht="15">
      <c r="A72">
        <v>11</v>
      </c>
      <c r="B72" s="16" t="s">
        <v>133</v>
      </c>
      <c r="C72" s="16" t="s">
        <v>134</v>
      </c>
      <c r="D72" s="17">
        <v>1343</v>
      </c>
      <c r="E72" s="44">
        <v>478</v>
      </c>
      <c r="F72" s="67">
        <f t="shared" si="9"/>
        <v>865</v>
      </c>
      <c r="G72" s="72">
        <v>1342</v>
      </c>
      <c r="H72" s="72">
        <v>27</v>
      </c>
      <c r="I72" s="72">
        <v>195</v>
      </c>
      <c r="J72" s="72">
        <v>9</v>
      </c>
      <c r="K72" s="72">
        <f t="shared" si="8"/>
        <v>1573</v>
      </c>
      <c r="L72" s="45" t="s">
        <v>569</v>
      </c>
    </row>
    <row r="73" spans="1:12" s="1" customFormat="1" ht="15">
      <c r="A73">
        <v>12</v>
      </c>
      <c r="B73" s="16" t="s">
        <v>135</v>
      </c>
      <c r="C73" s="16" t="s">
        <v>136</v>
      </c>
      <c r="D73" s="17">
        <v>1097</v>
      </c>
      <c r="E73" s="44">
        <v>484</v>
      </c>
      <c r="F73" s="67">
        <f t="shared" si="9"/>
        <v>613</v>
      </c>
      <c r="G73" s="72">
        <v>1093</v>
      </c>
      <c r="H73" s="72">
        <v>27</v>
      </c>
      <c r="I73" s="72">
        <v>91</v>
      </c>
      <c r="J73" s="72">
        <v>3</v>
      </c>
      <c r="K73" s="72">
        <f t="shared" si="8"/>
        <v>1214</v>
      </c>
      <c r="L73" s="45" t="s">
        <v>569</v>
      </c>
    </row>
    <row r="74" spans="1:12" s="1" customFormat="1" ht="15">
      <c r="A74">
        <v>13</v>
      </c>
      <c r="B74" s="16" t="s">
        <v>137</v>
      </c>
      <c r="C74" s="16" t="s">
        <v>138</v>
      </c>
      <c r="D74" s="17">
        <v>3131</v>
      </c>
      <c r="E74" s="44">
        <v>2068</v>
      </c>
      <c r="F74" s="67">
        <f t="shared" si="9"/>
        <v>1063</v>
      </c>
      <c r="G74" s="72">
        <v>3123</v>
      </c>
      <c r="H74" s="72">
        <v>89</v>
      </c>
      <c r="I74" s="72">
        <v>266</v>
      </c>
      <c r="J74" s="72">
        <v>13</v>
      </c>
      <c r="K74" s="72">
        <f t="shared" si="8"/>
        <v>3491</v>
      </c>
      <c r="L74" s="45" t="s">
        <v>569</v>
      </c>
    </row>
    <row r="75" spans="1:12" s="1" customFormat="1" ht="15">
      <c r="A75">
        <v>14</v>
      </c>
      <c r="B75" s="16" t="s">
        <v>139</v>
      </c>
      <c r="C75" s="16" t="s">
        <v>140</v>
      </c>
      <c r="D75" s="17">
        <v>1898</v>
      </c>
      <c r="E75" s="44">
        <v>1158</v>
      </c>
      <c r="F75" s="67">
        <f t="shared" si="9"/>
        <v>740</v>
      </c>
      <c r="G75" s="72">
        <v>1895</v>
      </c>
      <c r="H75" s="72">
        <v>75</v>
      </c>
      <c r="I75" s="72">
        <v>159</v>
      </c>
      <c r="J75" s="72">
        <v>6</v>
      </c>
      <c r="K75" s="72">
        <f t="shared" si="8"/>
        <v>2135</v>
      </c>
      <c r="L75" s="45" t="s">
        <v>569</v>
      </c>
    </row>
    <row r="76" spans="1:12" s="1" customFormat="1" ht="15">
      <c r="A76">
        <v>15</v>
      </c>
      <c r="B76" s="16" t="s">
        <v>141</v>
      </c>
      <c r="C76" s="16" t="s">
        <v>142</v>
      </c>
      <c r="D76" s="17">
        <v>2103</v>
      </c>
      <c r="E76" s="44">
        <v>1105</v>
      </c>
      <c r="F76" s="67">
        <f t="shared" si="9"/>
        <v>998</v>
      </c>
      <c r="G76" s="72">
        <v>2095</v>
      </c>
      <c r="H76" s="72">
        <v>103</v>
      </c>
      <c r="I76" s="72">
        <v>373</v>
      </c>
      <c r="J76" s="72">
        <v>12</v>
      </c>
      <c r="K76" s="72">
        <f t="shared" si="8"/>
        <v>2583</v>
      </c>
      <c r="L76" s="45" t="s">
        <v>569</v>
      </c>
    </row>
    <row r="77" spans="1:12" s="1" customFormat="1" ht="15">
      <c r="A77">
        <v>16</v>
      </c>
      <c r="B77" s="16" t="s">
        <v>143</v>
      </c>
      <c r="C77" s="16" t="s">
        <v>144</v>
      </c>
      <c r="D77" s="17">
        <v>9070</v>
      </c>
      <c r="E77" s="44">
        <v>4469</v>
      </c>
      <c r="F77" s="67">
        <f t="shared" si="9"/>
        <v>4601</v>
      </c>
      <c r="G77" s="72">
        <v>9106</v>
      </c>
      <c r="H77" s="72">
        <v>388</v>
      </c>
      <c r="I77" s="72">
        <v>1509</v>
      </c>
      <c r="J77" s="72">
        <v>55</v>
      </c>
      <c r="K77" s="72">
        <f t="shared" si="8"/>
        <v>11058</v>
      </c>
      <c r="L77" s="45" t="s">
        <v>569</v>
      </c>
    </row>
    <row r="78" spans="1:12" s="1" customFormat="1" ht="15">
      <c r="A78"/>
      <c r="B78" s="16" t="s">
        <v>145</v>
      </c>
      <c r="C78" s="16" t="s">
        <v>146</v>
      </c>
      <c r="D78" s="17">
        <v>1497</v>
      </c>
      <c r="E78" s="44">
        <v>649</v>
      </c>
      <c r="F78" s="67">
        <f t="shared" si="9"/>
        <v>848</v>
      </c>
      <c r="G78" s="72">
        <v>1493</v>
      </c>
      <c r="H78" s="72">
        <v>70</v>
      </c>
      <c r="I78" s="72">
        <v>115</v>
      </c>
      <c r="J78" s="72">
        <v>8</v>
      </c>
      <c r="K78" s="72">
        <f t="shared" si="8"/>
        <v>1686</v>
      </c>
      <c r="L78" s="45" t="s">
        <v>569</v>
      </c>
    </row>
    <row r="79" spans="1:12" s="1" customFormat="1" ht="15">
      <c r="A79"/>
      <c r="B79" s="20"/>
      <c r="C79" s="19" t="s">
        <v>147</v>
      </c>
      <c r="D79" s="21">
        <f>SUM(D62:D78)</f>
        <v>45935</v>
      </c>
      <c r="E79" s="21">
        <f>SUM(E62:E78)</f>
        <v>26685</v>
      </c>
      <c r="F79" s="67">
        <f t="shared" si="9"/>
        <v>19250</v>
      </c>
      <c r="G79" s="21">
        <f>SUM(G62:G78)</f>
        <v>45931</v>
      </c>
      <c r="H79" s="21">
        <f t="shared" ref="H79:K79" si="10">SUM(H62:H78)</f>
        <v>1935</v>
      </c>
      <c r="I79" s="21">
        <f t="shared" si="10"/>
        <v>5106</v>
      </c>
      <c r="J79" s="21">
        <f t="shared" si="10"/>
        <v>205</v>
      </c>
      <c r="K79" s="21">
        <f t="shared" si="10"/>
        <v>53177</v>
      </c>
    </row>
    <row r="80" spans="1:12" s="1" customFormat="1" ht="15">
      <c r="A80"/>
      <c r="B80" s="16" t="s">
        <v>2</v>
      </c>
      <c r="C80" s="16" t="s">
        <v>83</v>
      </c>
      <c r="D80" s="17">
        <v>0</v>
      </c>
      <c r="E80" s="44"/>
      <c r="F80" s="67">
        <f t="shared" si="9"/>
        <v>0</v>
      </c>
      <c r="G80" s="72"/>
      <c r="H80" s="72"/>
      <c r="I80" s="72"/>
      <c r="J80" s="72"/>
      <c r="K80" s="72"/>
      <c r="L80" s="45" t="s">
        <v>570</v>
      </c>
    </row>
    <row r="81" spans="1:12" s="1" customFormat="1" ht="15">
      <c r="A81">
        <v>1</v>
      </c>
      <c r="B81" s="16" t="s">
        <v>148</v>
      </c>
      <c r="C81" s="16" t="s">
        <v>149</v>
      </c>
      <c r="D81" s="17">
        <v>2429</v>
      </c>
      <c r="E81" s="44">
        <v>1941</v>
      </c>
      <c r="F81" s="67">
        <f t="shared" si="9"/>
        <v>488</v>
      </c>
      <c r="G81" s="72">
        <v>2424</v>
      </c>
      <c r="H81" s="72">
        <v>91</v>
      </c>
      <c r="I81" s="72">
        <v>244</v>
      </c>
      <c r="J81" s="72">
        <v>8</v>
      </c>
      <c r="K81" s="72">
        <f t="shared" ref="K81:K88" si="11">SUM(G81:J81)</f>
        <v>2767</v>
      </c>
      <c r="L81" s="45" t="s">
        <v>570</v>
      </c>
    </row>
    <row r="82" spans="1:12" s="1" customFormat="1" ht="15">
      <c r="A82">
        <v>2</v>
      </c>
      <c r="B82" s="16" t="s">
        <v>150</v>
      </c>
      <c r="C82" s="16" t="s">
        <v>151</v>
      </c>
      <c r="D82" s="17">
        <v>2999</v>
      </c>
      <c r="E82" s="44">
        <v>2732</v>
      </c>
      <c r="F82" s="67">
        <f t="shared" si="9"/>
        <v>267</v>
      </c>
      <c r="G82" s="72">
        <v>2981</v>
      </c>
      <c r="H82" s="72">
        <v>132</v>
      </c>
      <c r="I82" s="72">
        <v>298</v>
      </c>
      <c r="J82" s="72">
        <v>14</v>
      </c>
      <c r="K82" s="72">
        <f t="shared" si="11"/>
        <v>3425</v>
      </c>
      <c r="L82" s="45" t="s">
        <v>570</v>
      </c>
    </row>
    <row r="83" spans="1:12" s="1" customFormat="1" ht="15">
      <c r="A83">
        <v>3</v>
      </c>
      <c r="B83" s="16" t="s">
        <v>152</v>
      </c>
      <c r="C83" s="16" t="s">
        <v>153</v>
      </c>
      <c r="D83" s="17">
        <v>1924</v>
      </c>
      <c r="E83" s="44">
        <v>1607</v>
      </c>
      <c r="F83" s="67">
        <f t="shared" si="9"/>
        <v>317</v>
      </c>
      <c r="G83" s="72">
        <v>1925</v>
      </c>
      <c r="H83" s="72">
        <v>62</v>
      </c>
      <c r="I83" s="72">
        <v>122</v>
      </c>
      <c r="J83" s="72">
        <v>8</v>
      </c>
      <c r="K83" s="72">
        <f t="shared" si="11"/>
        <v>2117</v>
      </c>
      <c r="L83" s="45" t="s">
        <v>570</v>
      </c>
    </row>
    <row r="84" spans="1:12" s="1" customFormat="1" ht="15">
      <c r="A84">
        <v>4</v>
      </c>
      <c r="B84" s="16" t="s">
        <v>154</v>
      </c>
      <c r="C84" s="16" t="s">
        <v>155</v>
      </c>
      <c r="D84" s="17">
        <v>1862</v>
      </c>
      <c r="E84" s="44">
        <v>1357</v>
      </c>
      <c r="F84" s="67">
        <f t="shared" si="9"/>
        <v>505</v>
      </c>
      <c r="G84" s="72">
        <v>1844</v>
      </c>
      <c r="H84" s="72">
        <v>49</v>
      </c>
      <c r="I84" s="72">
        <v>76</v>
      </c>
      <c r="J84" s="72">
        <v>3</v>
      </c>
      <c r="K84" s="72">
        <f t="shared" si="11"/>
        <v>1972</v>
      </c>
      <c r="L84" s="45" t="s">
        <v>570</v>
      </c>
    </row>
    <row r="85" spans="1:12" s="1" customFormat="1" ht="15">
      <c r="A85">
        <v>5</v>
      </c>
      <c r="B85" s="16" t="s">
        <v>156</v>
      </c>
      <c r="C85" s="16" t="s">
        <v>157</v>
      </c>
      <c r="D85" s="17">
        <v>2526</v>
      </c>
      <c r="E85" s="44">
        <v>2171</v>
      </c>
      <c r="F85" s="67">
        <f t="shared" si="9"/>
        <v>355</v>
      </c>
      <c r="G85" s="72">
        <v>2507</v>
      </c>
      <c r="H85" s="72">
        <v>84</v>
      </c>
      <c r="I85" s="72">
        <v>155</v>
      </c>
      <c r="J85" s="72">
        <v>9</v>
      </c>
      <c r="K85" s="72">
        <f t="shared" si="11"/>
        <v>2755</v>
      </c>
      <c r="L85" s="45" t="s">
        <v>570</v>
      </c>
    </row>
    <row r="86" spans="1:12" s="1" customFormat="1" ht="15">
      <c r="A86">
        <v>6</v>
      </c>
      <c r="B86" s="16" t="s">
        <v>158</v>
      </c>
      <c r="C86" s="16" t="s">
        <v>159</v>
      </c>
      <c r="D86" s="17">
        <v>2340</v>
      </c>
      <c r="E86" s="44">
        <v>2635</v>
      </c>
      <c r="F86" s="67">
        <f t="shared" si="9"/>
        <v>-295</v>
      </c>
      <c r="G86" s="72">
        <v>2339</v>
      </c>
      <c r="H86" s="72">
        <v>80</v>
      </c>
      <c r="I86" s="72">
        <v>281</v>
      </c>
      <c r="J86" s="72">
        <v>13</v>
      </c>
      <c r="K86" s="72">
        <f t="shared" si="11"/>
        <v>2713</v>
      </c>
      <c r="L86" s="45" t="s">
        <v>570</v>
      </c>
    </row>
    <row r="87" spans="1:12" s="1" customFormat="1" ht="15">
      <c r="A87">
        <v>7</v>
      </c>
      <c r="B87" s="16" t="s">
        <v>160</v>
      </c>
      <c r="C87" s="16" t="s">
        <v>161</v>
      </c>
      <c r="D87" s="17">
        <v>4846</v>
      </c>
      <c r="E87" s="44">
        <v>3722</v>
      </c>
      <c r="F87" s="67">
        <f t="shared" si="9"/>
        <v>1124</v>
      </c>
      <c r="G87" s="72">
        <v>4855</v>
      </c>
      <c r="H87" s="72">
        <v>135</v>
      </c>
      <c r="I87" s="72">
        <v>300</v>
      </c>
      <c r="J87" s="72">
        <v>16</v>
      </c>
      <c r="K87" s="72">
        <f t="shared" si="11"/>
        <v>5306</v>
      </c>
      <c r="L87" s="45" t="s">
        <v>570</v>
      </c>
    </row>
    <row r="88" spans="1:12" s="1" customFormat="1" ht="15">
      <c r="A88">
        <v>8</v>
      </c>
      <c r="B88" s="16" t="s">
        <v>162</v>
      </c>
      <c r="C88" s="16" t="s">
        <v>163</v>
      </c>
      <c r="D88" s="17">
        <v>6668</v>
      </c>
      <c r="E88" s="44">
        <v>2131</v>
      </c>
      <c r="F88" s="67">
        <f t="shared" si="9"/>
        <v>4537</v>
      </c>
      <c r="G88" s="72">
        <v>6682</v>
      </c>
      <c r="H88" s="72">
        <v>265</v>
      </c>
      <c r="I88" s="72">
        <v>786</v>
      </c>
      <c r="J88" s="72">
        <v>35</v>
      </c>
      <c r="K88" s="72">
        <f t="shared" si="11"/>
        <v>7768</v>
      </c>
      <c r="L88" s="45" t="s">
        <v>570</v>
      </c>
    </row>
    <row r="89" spans="1:12" s="1" customFormat="1" ht="15">
      <c r="A89"/>
      <c r="B89" s="20"/>
      <c r="C89" s="19" t="s">
        <v>164</v>
      </c>
      <c r="D89" s="21">
        <f>SUM(D80:D88)</f>
        <v>25594</v>
      </c>
      <c r="E89" s="21">
        <f>SUM(E80:E88)</f>
        <v>18296</v>
      </c>
      <c r="F89" s="67">
        <f t="shared" si="9"/>
        <v>7298</v>
      </c>
      <c r="G89" s="21">
        <f>SUM(G80:G88)</f>
        <v>25557</v>
      </c>
      <c r="H89" s="21">
        <f t="shared" ref="H89:K89" si="12">SUM(H80:H88)</f>
        <v>898</v>
      </c>
      <c r="I89" s="21">
        <f t="shared" si="12"/>
        <v>2262</v>
      </c>
      <c r="J89" s="21">
        <f t="shared" si="12"/>
        <v>106</v>
      </c>
      <c r="K89" s="21">
        <f t="shared" si="12"/>
        <v>28823</v>
      </c>
    </row>
    <row r="90" spans="1:12" s="1" customFormat="1" ht="15">
      <c r="A90">
        <v>1</v>
      </c>
      <c r="B90" s="16" t="s">
        <v>165</v>
      </c>
      <c r="C90" s="16" t="s">
        <v>166</v>
      </c>
      <c r="D90" s="17">
        <v>2051</v>
      </c>
      <c r="E90" s="44">
        <v>916</v>
      </c>
      <c r="F90" s="67">
        <f t="shared" si="9"/>
        <v>1135</v>
      </c>
      <c r="G90" s="72">
        <v>2061</v>
      </c>
      <c r="H90" s="72">
        <v>61</v>
      </c>
      <c r="I90" s="72">
        <v>67</v>
      </c>
      <c r="J90" s="72">
        <v>7</v>
      </c>
      <c r="K90" s="72">
        <f t="shared" ref="K90:K106" si="13">SUM(G90:J90)</f>
        <v>2196</v>
      </c>
      <c r="L90" s="45" t="s">
        <v>571</v>
      </c>
    </row>
    <row r="91" spans="1:12" s="1" customFormat="1" ht="15">
      <c r="A91">
        <v>2</v>
      </c>
      <c r="B91" s="16" t="s">
        <v>167</v>
      </c>
      <c r="C91" s="16" t="s">
        <v>168</v>
      </c>
      <c r="D91" s="17">
        <v>2474</v>
      </c>
      <c r="E91" s="44">
        <v>982</v>
      </c>
      <c r="F91" s="67">
        <f t="shared" si="9"/>
        <v>1492</v>
      </c>
      <c r="G91" s="72">
        <v>2476</v>
      </c>
      <c r="H91" s="72">
        <v>73</v>
      </c>
      <c r="I91" s="72">
        <v>265</v>
      </c>
      <c r="J91" s="72">
        <v>7</v>
      </c>
      <c r="K91" s="72">
        <f t="shared" si="13"/>
        <v>2821</v>
      </c>
      <c r="L91" s="45" t="s">
        <v>571</v>
      </c>
    </row>
    <row r="92" spans="1:12" s="1" customFormat="1" ht="15">
      <c r="A92">
        <v>3</v>
      </c>
      <c r="B92" s="16" t="s">
        <v>169</v>
      </c>
      <c r="C92" s="16" t="s">
        <v>170</v>
      </c>
      <c r="D92" s="17">
        <v>2301</v>
      </c>
      <c r="E92" s="44">
        <v>1220</v>
      </c>
      <c r="F92" s="67">
        <f t="shared" si="9"/>
        <v>1081</v>
      </c>
      <c r="G92" s="72">
        <v>2308</v>
      </c>
      <c r="H92" s="72">
        <v>74</v>
      </c>
      <c r="I92" s="72">
        <v>178</v>
      </c>
      <c r="J92" s="72">
        <v>8</v>
      </c>
      <c r="K92" s="72">
        <f t="shared" si="13"/>
        <v>2568</v>
      </c>
      <c r="L92" s="45" t="s">
        <v>571</v>
      </c>
    </row>
    <row r="93" spans="1:12" s="1" customFormat="1" ht="15">
      <c r="A93">
        <v>4</v>
      </c>
      <c r="B93" s="16" t="s">
        <v>171</v>
      </c>
      <c r="C93" s="16" t="s">
        <v>172</v>
      </c>
      <c r="D93" s="17">
        <v>2842</v>
      </c>
      <c r="E93" s="44">
        <v>1038</v>
      </c>
      <c r="F93" s="67">
        <f t="shared" si="9"/>
        <v>1804</v>
      </c>
      <c r="G93" s="72">
        <v>2826</v>
      </c>
      <c r="H93" s="72">
        <v>66</v>
      </c>
      <c r="I93" s="72">
        <v>293</v>
      </c>
      <c r="J93" s="72">
        <v>6</v>
      </c>
      <c r="K93" s="72">
        <f t="shared" si="13"/>
        <v>3191</v>
      </c>
      <c r="L93" s="45" t="s">
        <v>571</v>
      </c>
    </row>
    <row r="94" spans="1:12" s="1" customFormat="1" ht="15">
      <c r="A94">
        <v>5</v>
      </c>
      <c r="B94" s="16" t="s">
        <v>173</v>
      </c>
      <c r="C94" s="16" t="s">
        <v>174</v>
      </c>
      <c r="D94" s="17">
        <v>1673</v>
      </c>
      <c r="E94" s="44">
        <v>923</v>
      </c>
      <c r="F94" s="67">
        <f t="shared" si="9"/>
        <v>750</v>
      </c>
      <c r="G94" s="72">
        <v>1680</v>
      </c>
      <c r="H94" s="72">
        <v>37</v>
      </c>
      <c r="I94" s="72">
        <v>174</v>
      </c>
      <c r="J94" s="72">
        <v>7</v>
      </c>
      <c r="K94" s="72">
        <f t="shared" si="13"/>
        <v>1898</v>
      </c>
      <c r="L94" s="45" t="s">
        <v>571</v>
      </c>
    </row>
    <row r="95" spans="1:12" s="1" customFormat="1" ht="15">
      <c r="A95">
        <v>6</v>
      </c>
      <c r="B95" s="16" t="s">
        <v>175</v>
      </c>
      <c r="C95" s="16" t="s">
        <v>176</v>
      </c>
      <c r="D95" s="17">
        <v>2882</v>
      </c>
      <c r="E95" s="44">
        <v>1378</v>
      </c>
      <c r="F95" s="67">
        <f t="shared" si="9"/>
        <v>1504</v>
      </c>
      <c r="G95" s="72">
        <v>2890</v>
      </c>
      <c r="H95" s="72">
        <v>54</v>
      </c>
      <c r="I95" s="72">
        <v>139</v>
      </c>
      <c r="J95" s="72">
        <v>8</v>
      </c>
      <c r="K95" s="72">
        <f t="shared" si="13"/>
        <v>3091</v>
      </c>
      <c r="L95" s="45" t="s">
        <v>571</v>
      </c>
    </row>
    <row r="96" spans="1:12" s="1" customFormat="1" ht="15">
      <c r="A96">
        <v>7</v>
      </c>
      <c r="B96" s="16" t="s">
        <v>177</v>
      </c>
      <c r="C96" s="16" t="s">
        <v>178</v>
      </c>
      <c r="D96" s="17">
        <v>2146</v>
      </c>
      <c r="E96" s="44">
        <v>698</v>
      </c>
      <c r="F96" s="67">
        <f t="shared" si="9"/>
        <v>1448</v>
      </c>
      <c r="G96" s="72">
        <v>2154</v>
      </c>
      <c r="H96" s="72">
        <v>154</v>
      </c>
      <c r="I96" s="72">
        <v>284</v>
      </c>
      <c r="J96" s="72">
        <v>16</v>
      </c>
      <c r="K96" s="72">
        <f t="shared" si="13"/>
        <v>2608</v>
      </c>
      <c r="L96" s="45" t="s">
        <v>571</v>
      </c>
    </row>
    <row r="97" spans="1:12" s="1" customFormat="1" ht="15">
      <c r="A97">
        <v>8</v>
      </c>
      <c r="B97" s="16" t="s">
        <v>179</v>
      </c>
      <c r="C97" s="16" t="s">
        <v>180</v>
      </c>
      <c r="D97" s="17">
        <v>1069</v>
      </c>
      <c r="E97" s="44">
        <v>410</v>
      </c>
      <c r="F97" s="67">
        <f t="shared" si="9"/>
        <v>659</v>
      </c>
      <c r="G97" s="72">
        <v>1067</v>
      </c>
      <c r="H97" s="72">
        <v>28</v>
      </c>
      <c r="I97" s="72">
        <v>101</v>
      </c>
      <c r="J97" s="72">
        <v>5</v>
      </c>
      <c r="K97" s="72">
        <f t="shared" si="13"/>
        <v>1201</v>
      </c>
      <c r="L97" s="45" t="s">
        <v>571</v>
      </c>
    </row>
    <row r="98" spans="1:12" s="1" customFormat="1" ht="15">
      <c r="A98">
        <v>9</v>
      </c>
      <c r="B98" s="16" t="s">
        <v>181</v>
      </c>
      <c r="C98" s="16" t="s">
        <v>182</v>
      </c>
      <c r="D98" s="17">
        <v>3252</v>
      </c>
      <c r="E98" s="44">
        <v>1297</v>
      </c>
      <c r="F98" s="67">
        <f t="shared" si="9"/>
        <v>1955</v>
      </c>
      <c r="G98" s="72">
        <v>3234</v>
      </c>
      <c r="H98" s="72">
        <v>116</v>
      </c>
      <c r="I98" s="72">
        <v>194</v>
      </c>
      <c r="J98" s="72">
        <v>16</v>
      </c>
      <c r="K98" s="72">
        <f t="shared" si="13"/>
        <v>3560</v>
      </c>
      <c r="L98" s="45" t="s">
        <v>571</v>
      </c>
    </row>
    <row r="99" spans="1:12" s="1" customFormat="1" ht="15">
      <c r="A99">
        <v>10</v>
      </c>
      <c r="B99" s="16" t="s">
        <v>183</v>
      </c>
      <c r="C99" s="16" t="s">
        <v>184</v>
      </c>
      <c r="D99" s="17">
        <v>2170</v>
      </c>
      <c r="E99" s="44">
        <v>810</v>
      </c>
      <c r="F99" s="67">
        <f t="shared" si="9"/>
        <v>1360</v>
      </c>
      <c r="G99" s="72">
        <v>2175</v>
      </c>
      <c r="H99" s="72">
        <v>59</v>
      </c>
      <c r="I99" s="72">
        <v>195</v>
      </c>
      <c r="J99" s="72">
        <v>8</v>
      </c>
      <c r="K99" s="72">
        <f t="shared" si="13"/>
        <v>2437</v>
      </c>
      <c r="L99" s="45" t="s">
        <v>571</v>
      </c>
    </row>
    <row r="100" spans="1:12" s="1" customFormat="1" ht="15">
      <c r="A100">
        <v>11</v>
      </c>
      <c r="B100" s="16" t="s">
        <v>185</v>
      </c>
      <c r="C100" s="16" t="s">
        <v>186</v>
      </c>
      <c r="D100" s="17">
        <v>1360</v>
      </c>
      <c r="E100" s="44">
        <v>594</v>
      </c>
      <c r="F100" s="67">
        <f t="shared" si="9"/>
        <v>766</v>
      </c>
      <c r="G100" s="72">
        <v>1357</v>
      </c>
      <c r="H100" s="72">
        <v>23</v>
      </c>
      <c r="I100" s="72">
        <v>114</v>
      </c>
      <c r="J100" s="72">
        <v>9</v>
      </c>
      <c r="K100" s="72">
        <f t="shared" si="13"/>
        <v>1503</v>
      </c>
      <c r="L100" s="45" t="s">
        <v>571</v>
      </c>
    </row>
    <row r="101" spans="1:12" s="1" customFormat="1" ht="15">
      <c r="A101">
        <v>12</v>
      </c>
      <c r="B101" s="16" t="s">
        <v>187</v>
      </c>
      <c r="C101" s="16" t="s">
        <v>188</v>
      </c>
      <c r="D101" s="17">
        <v>2147</v>
      </c>
      <c r="E101" s="44">
        <v>1306</v>
      </c>
      <c r="F101" s="67">
        <f t="shared" si="9"/>
        <v>841</v>
      </c>
      <c r="G101" s="72">
        <v>2163</v>
      </c>
      <c r="H101" s="72">
        <v>84</v>
      </c>
      <c r="I101" s="72">
        <v>366</v>
      </c>
      <c r="J101" s="72">
        <v>19</v>
      </c>
      <c r="K101" s="72">
        <f t="shared" si="13"/>
        <v>2632</v>
      </c>
      <c r="L101" s="45" t="s">
        <v>571</v>
      </c>
    </row>
    <row r="102" spans="1:12" s="1" customFormat="1" ht="15">
      <c r="A102">
        <v>13</v>
      </c>
      <c r="B102" s="16" t="s">
        <v>189</v>
      </c>
      <c r="C102" s="16" t="s">
        <v>190</v>
      </c>
      <c r="D102" s="17">
        <v>1004</v>
      </c>
      <c r="E102" s="44">
        <v>364</v>
      </c>
      <c r="F102" s="67">
        <f t="shared" si="9"/>
        <v>640</v>
      </c>
      <c r="G102" s="72">
        <v>1008</v>
      </c>
      <c r="H102" s="72">
        <v>28</v>
      </c>
      <c r="I102" s="72">
        <v>60</v>
      </c>
      <c r="J102" s="72">
        <v>3</v>
      </c>
      <c r="K102" s="72">
        <f t="shared" si="13"/>
        <v>1099</v>
      </c>
      <c r="L102" s="45" t="s">
        <v>571</v>
      </c>
    </row>
    <row r="103" spans="1:12" s="1" customFormat="1" ht="15">
      <c r="A103">
        <v>14</v>
      </c>
      <c r="B103" s="16" t="s">
        <v>191</v>
      </c>
      <c r="C103" s="16" t="s">
        <v>192</v>
      </c>
      <c r="D103" s="17">
        <v>1819</v>
      </c>
      <c r="E103" s="44">
        <v>771</v>
      </c>
      <c r="F103" s="67">
        <f t="shared" si="9"/>
        <v>1048</v>
      </c>
      <c r="G103" s="72">
        <v>1825</v>
      </c>
      <c r="H103" s="72">
        <v>46</v>
      </c>
      <c r="I103" s="72">
        <v>185</v>
      </c>
      <c r="J103" s="72">
        <v>11</v>
      </c>
      <c r="K103" s="72">
        <f t="shared" si="13"/>
        <v>2067</v>
      </c>
      <c r="L103" s="45" t="s">
        <v>571</v>
      </c>
    </row>
    <row r="104" spans="1:12" s="1" customFormat="1" ht="15">
      <c r="A104">
        <v>15</v>
      </c>
      <c r="B104" s="16" t="s">
        <v>193</v>
      </c>
      <c r="C104" s="16" t="s">
        <v>194</v>
      </c>
      <c r="D104" s="17">
        <v>3422</v>
      </c>
      <c r="E104" s="44">
        <v>1418</v>
      </c>
      <c r="F104" s="67">
        <f t="shared" si="9"/>
        <v>2004</v>
      </c>
      <c r="G104" s="72">
        <v>3444</v>
      </c>
      <c r="H104" s="72">
        <v>82</v>
      </c>
      <c r="I104" s="72">
        <v>145</v>
      </c>
      <c r="J104" s="72">
        <v>8</v>
      </c>
      <c r="K104" s="72">
        <f t="shared" si="13"/>
        <v>3679</v>
      </c>
      <c r="L104" s="45" t="s">
        <v>571</v>
      </c>
    </row>
    <row r="105" spans="1:12" s="1" customFormat="1" ht="15">
      <c r="A105">
        <v>16</v>
      </c>
      <c r="B105" s="16" t="s">
        <v>195</v>
      </c>
      <c r="C105" s="16" t="s">
        <v>196</v>
      </c>
      <c r="D105" s="17">
        <v>5805</v>
      </c>
      <c r="E105" s="44">
        <v>1202</v>
      </c>
      <c r="F105" s="67">
        <f t="shared" si="9"/>
        <v>4603</v>
      </c>
      <c r="G105" s="72">
        <v>5810</v>
      </c>
      <c r="H105" s="72">
        <v>225</v>
      </c>
      <c r="I105" s="72">
        <v>725</v>
      </c>
      <c r="J105" s="72">
        <v>29</v>
      </c>
      <c r="K105" s="72">
        <f t="shared" si="13"/>
        <v>6789</v>
      </c>
      <c r="L105" s="45" t="s">
        <v>571</v>
      </c>
    </row>
    <row r="106" spans="1:12" s="1" customFormat="1" ht="15">
      <c r="A106">
        <v>17</v>
      </c>
      <c r="B106" s="16" t="s">
        <v>197</v>
      </c>
      <c r="C106" s="16" t="s">
        <v>198</v>
      </c>
      <c r="D106" s="17">
        <v>988</v>
      </c>
      <c r="E106" s="44">
        <v>543</v>
      </c>
      <c r="F106" s="67">
        <f t="shared" si="9"/>
        <v>445</v>
      </c>
      <c r="G106" s="72">
        <v>988</v>
      </c>
      <c r="H106" s="72">
        <v>36</v>
      </c>
      <c r="I106" s="72">
        <v>115</v>
      </c>
      <c r="J106" s="72">
        <v>2</v>
      </c>
      <c r="K106" s="72">
        <f t="shared" si="13"/>
        <v>1141</v>
      </c>
      <c r="L106" s="45" t="s">
        <v>571</v>
      </c>
    </row>
    <row r="107" spans="1:12" s="1" customFormat="1">
      <c r="A107"/>
      <c r="B107" s="21"/>
      <c r="C107" s="21" t="s">
        <v>199</v>
      </c>
      <c r="D107" s="21">
        <f>SUM(D90:D106)</f>
        <v>39405</v>
      </c>
      <c r="E107" s="21">
        <f>SUM(E90:E106)</f>
        <v>15870</v>
      </c>
      <c r="F107" s="67">
        <f t="shared" si="9"/>
        <v>23535</v>
      </c>
      <c r="G107" s="21">
        <f>SUM(G90:G106)</f>
        <v>39466</v>
      </c>
      <c r="H107" s="21">
        <f t="shared" ref="H107:K107" si="14">SUM(H90:H106)</f>
        <v>1246</v>
      </c>
      <c r="I107" s="21">
        <f t="shared" si="14"/>
        <v>3600</v>
      </c>
      <c r="J107" s="21">
        <f t="shared" si="14"/>
        <v>169</v>
      </c>
      <c r="K107" s="21">
        <f t="shared" si="14"/>
        <v>44481</v>
      </c>
    </row>
    <row r="108" spans="1:12" s="1" customFormat="1" ht="15">
      <c r="A108"/>
      <c r="B108" s="16" t="s">
        <v>2</v>
      </c>
      <c r="C108" s="16" t="s">
        <v>83</v>
      </c>
      <c r="D108" s="17">
        <v>0</v>
      </c>
      <c r="E108" s="44"/>
      <c r="F108" s="67">
        <f t="shared" si="9"/>
        <v>0</v>
      </c>
      <c r="G108" s="72"/>
      <c r="H108" s="72"/>
      <c r="I108" s="72"/>
      <c r="J108" s="72"/>
      <c r="K108" s="72"/>
      <c r="L108" s="45" t="s">
        <v>572</v>
      </c>
    </row>
    <row r="109" spans="1:12" s="1" customFormat="1" ht="15">
      <c r="A109">
        <v>1</v>
      </c>
      <c r="B109" s="16" t="s">
        <v>200</v>
      </c>
      <c r="C109" s="16" t="s">
        <v>201</v>
      </c>
      <c r="D109" s="17">
        <v>1159</v>
      </c>
      <c r="E109" s="44">
        <v>717</v>
      </c>
      <c r="F109" s="67">
        <f t="shared" si="9"/>
        <v>442</v>
      </c>
      <c r="G109" s="72">
        <v>1158</v>
      </c>
      <c r="H109" s="72">
        <v>32</v>
      </c>
      <c r="I109" s="72">
        <v>93</v>
      </c>
      <c r="J109" s="72">
        <v>3</v>
      </c>
      <c r="K109" s="72">
        <f t="shared" ref="K109:K115" si="15">SUM(G109:J109)</f>
        <v>1286</v>
      </c>
      <c r="L109" s="45" t="s">
        <v>572</v>
      </c>
    </row>
    <row r="110" spans="1:12" s="1" customFormat="1" ht="15">
      <c r="A110">
        <v>2</v>
      </c>
      <c r="B110" s="16" t="s">
        <v>202</v>
      </c>
      <c r="C110" s="16" t="s">
        <v>203</v>
      </c>
      <c r="D110" s="17">
        <v>3942</v>
      </c>
      <c r="E110" s="44">
        <v>2415</v>
      </c>
      <c r="F110" s="67">
        <f t="shared" si="9"/>
        <v>1527</v>
      </c>
      <c r="G110" s="72">
        <v>3941</v>
      </c>
      <c r="H110" s="72">
        <v>40</v>
      </c>
      <c r="I110" s="72">
        <v>221</v>
      </c>
      <c r="J110" s="72">
        <v>10</v>
      </c>
      <c r="K110" s="72">
        <f t="shared" si="15"/>
        <v>4212</v>
      </c>
      <c r="L110" s="45" t="s">
        <v>572</v>
      </c>
    </row>
    <row r="111" spans="1:12" s="1" customFormat="1" ht="15">
      <c r="A111">
        <v>3</v>
      </c>
      <c r="B111" s="16" t="s">
        <v>204</v>
      </c>
      <c r="C111" s="16" t="s">
        <v>205</v>
      </c>
      <c r="D111" s="17">
        <v>2386</v>
      </c>
      <c r="E111" s="44">
        <v>1155</v>
      </c>
      <c r="F111" s="67">
        <f t="shared" si="9"/>
        <v>1231</v>
      </c>
      <c r="G111" s="72">
        <v>2386</v>
      </c>
      <c r="H111" s="72">
        <v>79</v>
      </c>
      <c r="I111" s="72">
        <v>264</v>
      </c>
      <c r="J111" s="72">
        <v>13</v>
      </c>
      <c r="K111" s="72">
        <f t="shared" si="15"/>
        <v>2742</v>
      </c>
      <c r="L111" s="45" t="s">
        <v>572</v>
      </c>
    </row>
    <row r="112" spans="1:12" s="1" customFormat="1" ht="15">
      <c r="A112">
        <v>4</v>
      </c>
      <c r="B112" s="16" t="s">
        <v>206</v>
      </c>
      <c r="C112" s="16" t="s">
        <v>207</v>
      </c>
      <c r="D112" s="17">
        <v>2777</v>
      </c>
      <c r="E112" s="44">
        <v>1065</v>
      </c>
      <c r="F112" s="67">
        <f t="shared" si="9"/>
        <v>1712</v>
      </c>
      <c r="G112" s="72">
        <v>2756</v>
      </c>
      <c r="H112" s="72">
        <v>51</v>
      </c>
      <c r="I112" s="72">
        <v>214</v>
      </c>
      <c r="J112" s="72">
        <v>13</v>
      </c>
      <c r="K112" s="72">
        <f t="shared" si="15"/>
        <v>3034</v>
      </c>
      <c r="L112" s="45" t="s">
        <v>572</v>
      </c>
    </row>
    <row r="113" spans="1:12" s="1" customFormat="1" ht="15">
      <c r="A113">
        <v>5</v>
      </c>
      <c r="B113" s="16" t="s">
        <v>208</v>
      </c>
      <c r="C113" s="16" t="s">
        <v>209</v>
      </c>
      <c r="D113" s="17">
        <v>1492</v>
      </c>
      <c r="E113" s="44">
        <v>886</v>
      </c>
      <c r="F113" s="67">
        <f t="shared" si="9"/>
        <v>606</v>
      </c>
      <c r="G113" s="72">
        <v>1494</v>
      </c>
      <c r="H113" s="72">
        <v>39</v>
      </c>
      <c r="I113" s="72">
        <v>114</v>
      </c>
      <c r="J113" s="72">
        <v>2</v>
      </c>
      <c r="K113" s="72">
        <f t="shared" si="15"/>
        <v>1649</v>
      </c>
      <c r="L113" s="45" t="s">
        <v>572</v>
      </c>
    </row>
    <row r="114" spans="1:12" s="1" customFormat="1" ht="15">
      <c r="A114">
        <v>6</v>
      </c>
      <c r="B114" s="16" t="s">
        <v>210</v>
      </c>
      <c r="C114" s="16" t="s">
        <v>211</v>
      </c>
      <c r="D114" s="17">
        <v>1917</v>
      </c>
      <c r="E114" s="44">
        <v>767</v>
      </c>
      <c r="F114" s="67">
        <f t="shared" si="9"/>
        <v>1150</v>
      </c>
      <c r="G114" s="72">
        <v>1926</v>
      </c>
      <c r="H114" s="72">
        <v>56</v>
      </c>
      <c r="I114" s="72">
        <v>253</v>
      </c>
      <c r="J114" s="72">
        <v>7</v>
      </c>
      <c r="K114" s="72">
        <f t="shared" si="15"/>
        <v>2242</v>
      </c>
      <c r="L114" s="45" t="s">
        <v>572</v>
      </c>
    </row>
    <row r="115" spans="1:12" s="1" customFormat="1" ht="15">
      <c r="A115">
        <v>7</v>
      </c>
      <c r="B115" s="16" t="s">
        <v>212</v>
      </c>
      <c r="C115" s="16" t="s">
        <v>213</v>
      </c>
      <c r="D115" s="86">
        <v>3846</v>
      </c>
      <c r="E115" s="86">
        <v>853</v>
      </c>
      <c r="F115" s="67">
        <f t="shared" si="9"/>
        <v>2993</v>
      </c>
      <c r="G115" s="87">
        <v>3838</v>
      </c>
      <c r="H115" s="72">
        <v>120</v>
      </c>
      <c r="I115" s="72">
        <v>630</v>
      </c>
      <c r="J115" s="72">
        <v>15</v>
      </c>
      <c r="K115" s="72">
        <f t="shared" si="15"/>
        <v>4603</v>
      </c>
      <c r="L115" s="45" t="s">
        <v>572</v>
      </c>
    </row>
    <row r="116" spans="1:12" s="1" customFormat="1">
      <c r="A116"/>
      <c r="B116" s="21"/>
      <c r="C116" s="21" t="s">
        <v>214</v>
      </c>
      <c r="D116" s="21">
        <f>SUM(D108:D115)</f>
        <v>17519</v>
      </c>
      <c r="E116" s="21">
        <f>SUM(E108:E115)</f>
        <v>7858</v>
      </c>
      <c r="F116" s="67">
        <f t="shared" si="9"/>
        <v>9661</v>
      </c>
      <c r="G116" s="21">
        <f>SUM(G108:G115)</f>
        <v>17499</v>
      </c>
      <c r="H116" s="21">
        <f t="shared" ref="H116:K116" si="16">SUM(H108:H115)</f>
        <v>417</v>
      </c>
      <c r="I116" s="21">
        <f t="shared" si="16"/>
        <v>1789</v>
      </c>
      <c r="J116" s="21">
        <f t="shared" si="16"/>
        <v>63</v>
      </c>
      <c r="K116" s="21">
        <f t="shared" si="16"/>
        <v>19768</v>
      </c>
    </row>
    <row r="117" spans="1:12" s="1" customFormat="1" ht="15">
      <c r="A117"/>
      <c r="B117" s="16" t="s">
        <v>2</v>
      </c>
      <c r="C117" s="16" t="s">
        <v>83</v>
      </c>
      <c r="D117" s="17">
        <v>0</v>
      </c>
      <c r="E117" s="44"/>
      <c r="F117" s="67">
        <f t="shared" si="9"/>
        <v>0</v>
      </c>
      <c r="G117" s="72"/>
      <c r="H117" s="72"/>
      <c r="I117" s="72"/>
      <c r="J117" s="72"/>
      <c r="K117" s="72"/>
    </row>
    <row r="118" spans="1:12" s="1" customFormat="1" ht="15">
      <c r="A118">
        <v>1</v>
      </c>
      <c r="B118" s="16" t="s">
        <v>215</v>
      </c>
      <c r="C118" s="16" t="s">
        <v>216</v>
      </c>
      <c r="D118" s="17">
        <v>1378</v>
      </c>
      <c r="E118" s="44">
        <v>330</v>
      </c>
      <c r="F118" s="67">
        <f t="shared" si="9"/>
        <v>1048</v>
      </c>
      <c r="G118" s="72">
        <v>1367</v>
      </c>
      <c r="H118" s="72">
        <v>12</v>
      </c>
      <c r="I118" s="72">
        <v>61</v>
      </c>
      <c r="J118" s="72">
        <v>5</v>
      </c>
      <c r="K118" s="72">
        <f t="shared" ref="K118:K136" si="17">SUM(G118:J118)</f>
        <v>1445</v>
      </c>
      <c r="L118" s="45" t="s">
        <v>573</v>
      </c>
    </row>
    <row r="119" spans="1:12" s="1" customFormat="1" ht="15">
      <c r="A119">
        <v>2</v>
      </c>
      <c r="B119" s="16" t="s">
        <v>217</v>
      </c>
      <c r="C119" s="16" t="s">
        <v>218</v>
      </c>
      <c r="D119" s="17">
        <v>5823</v>
      </c>
      <c r="E119" s="44">
        <v>132</v>
      </c>
      <c r="F119" s="67">
        <f t="shared" si="9"/>
        <v>5691</v>
      </c>
      <c r="G119" s="72">
        <v>5831</v>
      </c>
      <c r="H119" s="72">
        <v>170</v>
      </c>
      <c r="I119" s="72">
        <v>661</v>
      </c>
      <c r="J119" s="72">
        <v>34</v>
      </c>
      <c r="K119" s="72">
        <f t="shared" si="17"/>
        <v>6696</v>
      </c>
      <c r="L119" s="45" t="s">
        <v>573</v>
      </c>
    </row>
    <row r="120" spans="1:12" s="1" customFormat="1" ht="15">
      <c r="A120">
        <v>3</v>
      </c>
      <c r="B120" s="16" t="s">
        <v>219</v>
      </c>
      <c r="C120" s="16" t="s">
        <v>220</v>
      </c>
      <c r="D120" s="17">
        <v>1897</v>
      </c>
      <c r="E120" s="44">
        <v>500</v>
      </c>
      <c r="F120" s="67">
        <f t="shared" si="9"/>
        <v>1397</v>
      </c>
      <c r="G120" s="72">
        <v>1881</v>
      </c>
      <c r="H120" s="72">
        <v>22</v>
      </c>
      <c r="I120" s="72">
        <v>51</v>
      </c>
      <c r="J120" s="72">
        <v>1</v>
      </c>
      <c r="K120" s="72">
        <f t="shared" si="17"/>
        <v>1955</v>
      </c>
      <c r="L120" s="45" t="s">
        <v>573</v>
      </c>
    </row>
    <row r="121" spans="1:12" s="1" customFormat="1" ht="15">
      <c r="A121">
        <v>4</v>
      </c>
      <c r="B121" s="16" t="s">
        <v>221</v>
      </c>
      <c r="C121" s="16" t="s">
        <v>222</v>
      </c>
      <c r="D121" s="17">
        <v>1048</v>
      </c>
      <c r="E121" s="44">
        <v>317</v>
      </c>
      <c r="F121" s="67">
        <f t="shared" si="9"/>
        <v>731</v>
      </c>
      <c r="G121" s="72">
        <v>1037</v>
      </c>
      <c r="H121" s="72">
        <v>9</v>
      </c>
      <c r="I121" s="72">
        <v>41</v>
      </c>
      <c r="J121" s="72">
        <v>3</v>
      </c>
      <c r="K121" s="72">
        <f t="shared" si="17"/>
        <v>1090</v>
      </c>
      <c r="L121" s="45" t="s">
        <v>573</v>
      </c>
    </row>
    <row r="122" spans="1:12" s="1" customFormat="1" ht="15">
      <c r="A122">
        <v>5</v>
      </c>
      <c r="B122" s="16" t="s">
        <v>223</v>
      </c>
      <c r="C122" s="16" t="s">
        <v>224</v>
      </c>
      <c r="D122" s="17">
        <v>4530</v>
      </c>
      <c r="E122" s="44">
        <v>2217</v>
      </c>
      <c r="F122" s="67">
        <f t="shared" si="9"/>
        <v>2313</v>
      </c>
      <c r="G122" s="72">
        <v>4532</v>
      </c>
      <c r="H122" s="72">
        <v>107</v>
      </c>
      <c r="I122" s="72">
        <v>674</v>
      </c>
      <c r="J122" s="72">
        <v>31</v>
      </c>
      <c r="K122" s="72">
        <f t="shared" si="17"/>
        <v>5344</v>
      </c>
      <c r="L122" s="45" t="s">
        <v>573</v>
      </c>
    </row>
    <row r="123" spans="1:12" s="1" customFormat="1" ht="15">
      <c r="A123">
        <v>6</v>
      </c>
      <c r="B123" s="16" t="s">
        <v>225</v>
      </c>
      <c r="C123" s="16" t="s">
        <v>226</v>
      </c>
      <c r="D123" s="17">
        <v>2991</v>
      </c>
      <c r="E123" s="44">
        <v>847</v>
      </c>
      <c r="F123" s="67">
        <f t="shared" si="9"/>
        <v>2144</v>
      </c>
      <c r="G123" s="72">
        <v>2979</v>
      </c>
      <c r="H123" s="72">
        <v>36</v>
      </c>
      <c r="I123" s="72">
        <v>238</v>
      </c>
      <c r="J123" s="72">
        <v>9</v>
      </c>
      <c r="K123" s="72">
        <f t="shared" si="17"/>
        <v>3262</v>
      </c>
      <c r="L123" s="45" t="s">
        <v>573</v>
      </c>
    </row>
    <row r="124" spans="1:12" s="1" customFormat="1" ht="15">
      <c r="A124">
        <v>7</v>
      </c>
      <c r="B124" s="16" t="s">
        <v>227</v>
      </c>
      <c r="C124" s="16" t="s">
        <v>228</v>
      </c>
      <c r="D124" s="17">
        <v>3318</v>
      </c>
      <c r="E124" s="44">
        <v>1081</v>
      </c>
      <c r="F124" s="67">
        <f t="shared" si="9"/>
        <v>2237</v>
      </c>
      <c r="G124" s="72">
        <v>3330</v>
      </c>
      <c r="H124" s="72">
        <v>130</v>
      </c>
      <c r="I124" s="72">
        <v>276</v>
      </c>
      <c r="J124" s="72">
        <v>16</v>
      </c>
      <c r="K124" s="72">
        <f t="shared" si="17"/>
        <v>3752</v>
      </c>
      <c r="L124" s="45" t="s">
        <v>573</v>
      </c>
    </row>
    <row r="125" spans="1:12" s="1" customFormat="1" ht="15">
      <c r="A125">
        <v>8</v>
      </c>
      <c r="B125" s="16" t="s">
        <v>229</v>
      </c>
      <c r="C125" s="16" t="s">
        <v>230</v>
      </c>
      <c r="D125" s="17">
        <v>2170</v>
      </c>
      <c r="E125" s="44">
        <v>643</v>
      </c>
      <c r="F125" s="67">
        <f t="shared" si="9"/>
        <v>1527</v>
      </c>
      <c r="G125" s="72">
        <v>2191</v>
      </c>
      <c r="H125" s="72">
        <v>36</v>
      </c>
      <c r="I125" s="72">
        <v>218</v>
      </c>
      <c r="J125" s="72">
        <v>4</v>
      </c>
      <c r="K125" s="72">
        <f t="shared" si="17"/>
        <v>2449</v>
      </c>
      <c r="L125" s="45" t="s">
        <v>573</v>
      </c>
    </row>
    <row r="126" spans="1:12" s="1" customFormat="1" ht="15">
      <c r="A126">
        <v>9</v>
      </c>
      <c r="B126" s="16" t="s">
        <v>231</v>
      </c>
      <c r="C126" s="16" t="s">
        <v>232</v>
      </c>
      <c r="D126" s="17">
        <v>3361</v>
      </c>
      <c r="E126" s="44">
        <v>1166</v>
      </c>
      <c r="F126" s="67">
        <f t="shared" si="9"/>
        <v>2195</v>
      </c>
      <c r="G126" s="72">
        <v>3348</v>
      </c>
      <c r="H126" s="72">
        <v>57</v>
      </c>
      <c r="I126" s="72">
        <v>307</v>
      </c>
      <c r="J126" s="72">
        <v>13</v>
      </c>
      <c r="K126" s="72">
        <f t="shared" si="17"/>
        <v>3725</v>
      </c>
      <c r="L126" s="45" t="s">
        <v>573</v>
      </c>
    </row>
    <row r="127" spans="1:12" s="1" customFormat="1" ht="15">
      <c r="A127">
        <v>10</v>
      </c>
      <c r="B127" s="16" t="s">
        <v>233</v>
      </c>
      <c r="C127" s="16" t="s">
        <v>234</v>
      </c>
      <c r="D127" s="17">
        <v>7972</v>
      </c>
      <c r="E127" s="44">
        <v>2648</v>
      </c>
      <c r="F127" s="67">
        <f t="shared" si="9"/>
        <v>5324</v>
      </c>
      <c r="G127" s="72">
        <v>7963</v>
      </c>
      <c r="H127" s="72">
        <v>360</v>
      </c>
      <c r="I127" s="72">
        <v>1286</v>
      </c>
      <c r="J127" s="72">
        <v>65</v>
      </c>
      <c r="K127" s="72">
        <f t="shared" si="17"/>
        <v>9674</v>
      </c>
      <c r="L127" s="45" t="s">
        <v>573</v>
      </c>
    </row>
    <row r="128" spans="1:12" s="1" customFormat="1" ht="15">
      <c r="A128">
        <v>11</v>
      </c>
      <c r="B128" s="16" t="s">
        <v>235</v>
      </c>
      <c r="C128" s="16" t="s">
        <v>236</v>
      </c>
      <c r="D128" s="17">
        <v>5864</v>
      </c>
      <c r="E128" s="44">
        <v>2481</v>
      </c>
      <c r="F128" s="67">
        <f t="shared" si="9"/>
        <v>3383</v>
      </c>
      <c r="G128" s="72">
        <v>5878</v>
      </c>
      <c r="H128" s="72">
        <v>132</v>
      </c>
      <c r="I128" s="72">
        <v>458</v>
      </c>
      <c r="J128" s="72">
        <v>24</v>
      </c>
      <c r="K128" s="72">
        <f t="shared" si="17"/>
        <v>6492</v>
      </c>
      <c r="L128" s="45" t="s">
        <v>573</v>
      </c>
    </row>
    <row r="129" spans="1:12" s="1" customFormat="1" ht="15">
      <c r="A129">
        <v>12</v>
      </c>
      <c r="B129" s="16" t="s">
        <v>237</v>
      </c>
      <c r="C129" s="16" t="s">
        <v>238</v>
      </c>
      <c r="D129" s="17">
        <v>4096</v>
      </c>
      <c r="E129" s="44">
        <v>942</v>
      </c>
      <c r="F129" s="67">
        <f t="shared" si="9"/>
        <v>3154</v>
      </c>
      <c r="G129" s="72">
        <v>4106</v>
      </c>
      <c r="H129" s="72">
        <v>78</v>
      </c>
      <c r="I129" s="72">
        <v>157</v>
      </c>
      <c r="J129" s="72">
        <v>13</v>
      </c>
      <c r="K129" s="72">
        <f t="shared" si="17"/>
        <v>4354</v>
      </c>
      <c r="L129" s="45" t="s">
        <v>573</v>
      </c>
    </row>
    <row r="130" spans="1:12" s="1" customFormat="1" ht="15">
      <c r="A130">
        <v>13</v>
      </c>
      <c r="B130" s="16" t="s">
        <v>239</v>
      </c>
      <c r="C130" s="16" t="s">
        <v>240</v>
      </c>
      <c r="D130" s="17">
        <v>1712</v>
      </c>
      <c r="E130" s="44">
        <v>441</v>
      </c>
      <c r="F130" s="67">
        <f t="shared" si="9"/>
        <v>1271</v>
      </c>
      <c r="G130" s="72">
        <v>1709</v>
      </c>
      <c r="H130" s="72">
        <v>35</v>
      </c>
      <c r="I130" s="72">
        <v>107</v>
      </c>
      <c r="J130" s="72">
        <v>6</v>
      </c>
      <c r="K130" s="72">
        <f t="shared" si="17"/>
        <v>1857</v>
      </c>
      <c r="L130" s="45" t="s">
        <v>573</v>
      </c>
    </row>
    <row r="131" spans="1:12" s="1" customFormat="1" ht="15">
      <c r="A131">
        <v>14</v>
      </c>
      <c r="B131" s="16" t="s">
        <v>241</v>
      </c>
      <c r="C131" s="16" t="s">
        <v>242</v>
      </c>
      <c r="D131" s="17">
        <v>2503</v>
      </c>
      <c r="E131" s="44">
        <v>1811</v>
      </c>
      <c r="F131" s="67">
        <f t="shared" si="9"/>
        <v>692</v>
      </c>
      <c r="G131" s="72">
        <v>2529</v>
      </c>
      <c r="H131" s="72">
        <v>68</v>
      </c>
      <c r="I131" s="72">
        <v>181</v>
      </c>
      <c r="J131" s="72">
        <v>10</v>
      </c>
      <c r="K131" s="72">
        <f t="shared" si="17"/>
        <v>2788</v>
      </c>
      <c r="L131" s="45" t="s">
        <v>573</v>
      </c>
    </row>
    <row r="132" spans="1:12" s="1" customFormat="1" ht="15">
      <c r="A132">
        <v>15</v>
      </c>
      <c r="B132" s="16" t="s">
        <v>243</v>
      </c>
      <c r="C132" s="16" t="s">
        <v>244</v>
      </c>
      <c r="D132" s="17">
        <v>4346</v>
      </c>
      <c r="E132" s="44">
        <v>1436</v>
      </c>
      <c r="F132" s="67">
        <f t="shared" si="9"/>
        <v>2910</v>
      </c>
      <c r="G132" s="72">
        <v>4344</v>
      </c>
      <c r="H132" s="72">
        <v>137</v>
      </c>
      <c r="I132" s="72">
        <v>296</v>
      </c>
      <c r="J132" s="72">
        <v>14</v>
      </c>
      <c r="K132" s="72">
        <f t="shared" si="17"/>
        <v>4791</v>
      </c>
      <c r="L132" s="45" t="s">
        <v>573</v>
      </c>
    </row>
    <row r="133" spans="1:12" s="1" customFormat="1" ht="15">
      <c r="A133">
        <v>16</v>
      </c>
      <c r="B133" s="16" t="s">
        <v>245</v>
      </c>
      <c r="C133" s="16" t="s">
        <v>246</v>
      </c>
      <c r="D133" s="17">
        <v>3893</v>
      </c>
      <c r="E133" s="44">
        <v>984</v>
      </c>
      <c r="F133" s="67">
        <f t="shared" ref="F133:F148" si="18">D133-E133</f>
        <v>2909</v>
      </c>
      <c r="G133" s="72">
        <v>3889</v>
      </c>
      <c r="H133" s="72">
        <v>76</v>
      </c>
      <c r="I133" s="72">
        <v>263</v>
      </c>
      <c r="J133" s="72">
        <v>10</v>
      </c>
      <c r="K133" s="72">
        <f t="shared" si="17"/>
        <v>4238</v>
      </c>
      <c r="L133" s="45" t="s">
        <v>573</v>
      </c>
    </row>
    <row r="134" spans="1:12" s="1" customFormat="1" ht="15">
      <c r="A134">
        <v>17</v>
      </c>
      <c r="B134" s="16" t="s">
        <v>247</v>
      </c>
      <c r="C134" s="16" t="s">
        <v>248</v>
      </c>
      <c r="D134" s="17">
        <v>1574</v>
      </c>
      <c r="E134" s="44">
        <v>590</v>
      </c>
      <c r="F134" s="67">
        <f t="shared" si="18"/>
        <v>984</v>
      </c>
      <c r="G134" s="72">
        <v>1565</v>
      </c>
      <c r="H134" s="72">
        <v>18</v>
      </c>
      <c r="I134" s="72">
        <v>104</v>
      </c>
      <c r="J134" s="72">
        <v>6</v>
      </c>
      <c r="K134" s="72">
        <f t="shared" si="17"/>
        <v>1693</v>
      </c>
      <c r="L134" s="45" t="s">
        <v>573</v>
      </c>
    </row>
    <row r="135" spans="1:12" s="1" customFormat="1" ht="15">
      <c r="A135">
        <v>18</v>
      </c>
      <c r="B135" s="16" t="s">
        <v>249</v>
      </c>
      <c r="C135" s="16" t="s">
        <v>250</v>
      </c>
      <c r="D135" s="86">
        <v>10606</v>
      </c>
      <c r="E135" s="86">
        <v>57271</v>
      </c>
      <c r="F135" s="67">
        <f t="shared" si="18"/>
        <v>-46665</v>
      </c>
      <c r="G135" s="87">
        <v>10573</v>
      </c>
      <c r="H135" s="72">
        <v>400</v>
      </c>
      <c r="I135" s="72">
        <v>1068</v>
      </c>
      <c r="J135" s="72">
        <v>30</v>
      </c>
      <c r="K135" s="72">
        <f t="shared" si="17"/>
        <v>12071</v>
      </c>
      <c r="L135" s="45" t="s">
        <v>573</v>
      </c>
    </row>
    <row r="136" spans="1:12" s="1" customFormat="1" ht="15">
      <c r="A136">
        <v>19</v>
      </c>
      <c r="B136" s="16" t="s">
        <v>251</v>
      </c>
      <c r="C136" s="16" t="s">
        <v>252</v>
      </c>
      <c r="D136" s="17">
        <v>2225</v>
      </c>
      <c r="E136" s="44">
        <v>807</v>
      </c>
      <c r="F136" s="67">
        <f t="shared" si="18"/>
        <v>1418</v>
      </c>
      <c r="G136" s="72">
        <v>2232</v>
      </c>
      <c r="H136" s="72">
        <v>27</v>
      </c>
      <c r="I136" s="72">
        <v>80</v>
      </c>
      <c r="J136" s="72">
        <v>7</v>
      </c>
      <c r="K136" s="72">
        <f t="shared" si="17"/>
        <v>2346</v>
      </c>
      <c r="L136" s="45" t="s">
        <v>573</v>
      </c>
    </row>
    <row r="137" spans="1:12" s="1" customFormat="1" ht="15">
      <c r="A137"/>
      <c r="B137" s="20"/>
      <c r="C137" s="19" t="s">
        <v>253</v>
      </c>
      <c r="D137" s="21">
        <f>SUM(D117:D136)</f>
        <v>71307</v>
      </c>
      <c r="E137" s="21">
        <f>SUM(E117:E136)</f>
        <v>76644</v>
      </c>
      <c r="F137" s="67">
        <f t="shared" si="18"/>
        <v>-5337</v>
      </c>
      <c r="G137" s="21">
        <f>SUM(G117:G136)</f>
        <v>71284</v>
      </c>
      <c r="H137" s="21">
        <f t="shared" ref="H137:K137" si="19">SUM(H117:H136)</f>
        <v>1910</v>
      </c>
      <c r="I137" s="21">
        <f t="shared" si="19"/>
        <v>6527</v>
      </c>
      <c r="J137" s="21">
        <f t="shared" si="19"/>
        <v>301</v>
      </c>
      <c r="K137" s="21">
        <f t="shared" si="19"/>
        <v>80022</v>
      </c>
    </row>
    <row r="138" spans="1:12" s="1" customFormat="1" ht="15">
      <c r="A138"/>
      <c r="B138" s="16" t="s">
        <v>2</v>
      </c>
      <c r="C138" s="16" t="s">
        <v>83</v>
      </c>
      <c r="D138" s="17">
        <v>0</v>
      </c>
      <c r="E138" s="44">
        <v>0</v>
      </c>
      <c r="F138" s="67">
        <f t="shared" si="18"/>
        <v>0</v>
      </c>
      <c r="G138" s="72"/>
      <c r="H138" s="72"/>
      <c r="I138" s="72"/>
      <c r="J138" s="72"/>
      <c r="K138" s="72"/>
    </row>
    <row r="139" spans="1:12" s="1" customFormat="1" ht="15">
      <c r="A139">
        <v>1</v>
      </c>
      <c r="B139" s="16" t="s">
        <v>254</v>
      </c>
      <c r="C139" s="16" t="s">
        <v>255</v>
      </c>
      <c r="D139" s="17">
        <v>2549</v>
      </c>
      <c r="E139" s="44">
        <v>1142</v>
      </c>
      <c r="F139" s="67">
        <f t="shared" si="18"/>
        <v>1407</v>
      </c>
      <c r="G139" s="72">
        <v>2539</v>
      </c>
      <c r="H139" s="72">
        <v>71</v>
      </c>
      <c r="I139" s="72">
        <v>207</v>
      </c>
      <c r="J139" s="72">
        <v>10</v>
      </c>
      <c r="K139" s="72">
        <f t="shared" ref="K139:K145" si="20">SUM(G139:J139)</f>
        <v>2827</v>
      </c>
      <c r="L139" s="45" t="s">
        <v>574</v>
      </c>
    </row>
    <row r="140" spans="1:12" s="1" customFormat="1" ht="15">
      <c r="A140">
        <v>2</v>
      </c>
      <c r="B140" s="16" t="s">
        <v>256</v>
      </c>
      <c r="C140" s="16" t="s">
        <v>257</v>
      </c>
      <c r="D140" s="17">
        <v>2243</v>
      </c>
      <c r="E140" s="44">
        <v>587</v>
      </c>
      <c r="F140" s="67">
        <f t="shared" si="18"/>
        <v>1656</v>
      </c>
      <c r="G140" s="72">
        <v>2248</v>
      </c>
      <c r="H140" s="72">
        <v>63</v>
      </c>
      <c r="I140" s="72">
        <v>129</v>
      </c>
      <c r="J140" s="72">
        <v>28</v>
      </c>
      <c r="K140" s="72">
        <f t="shared" si="20"/>
        <v>2468</v>
      </c>
      <c r="L140" s="45" t="s">
        <v>574</v>
      </c>
    </row>
    <row r="141" spans="1:12" s="1" customFormat="1" ht="15">
      <c r="A141">
        <v>3</v>
      </c>
      <c r="B141" s="16" t="s">
        <v>258</v>
      </c>
      <c r="C141" s="16" t="s">
        <v>259</v>
      </c>
      <c r="D141" s="17">
        <v>4071</v>
      </c>
      <c r="E141" s="44">
        <v>1110</v>
      </c>
      <c r="F141" s="67">
        <f t="shared" si="18"/>
        <v>2961</v>
      </c>
      <c r="G141" s="72">
        <v>4080</v>
      </c>
      <c r="H141" s="72">
        <v>98</v>
      </c>
      <c r="I141" s="72">
        <v>380</v>
      </c>
      <c r="J141" s="72">
        <v>14</v>
      </c>
      <c r="K141" s="72">
        <f t="shared" si="20"/>
        <v>4572</v>
      </c>
      <c r="L141" s="45" t="s">
        <v>574</v>
      </c>
    </row>
    <row r="142" spans="1:12" s="1" customFormat="1" ht="15">
      <c r="A142">
        <v>4</v>
      </c>
      <c r="B142" s="16" t="s">
        <v>260</v>
      </c>
      <c r="C142" s="16" t="s">
        <v>261</v>
      </c>
      <c r="D142" s="17">
        <v>2073</v>
      </c>
      <c r="E142" s="44">
        <v>794</v>
      </c>
      <c r="F142" s="67">
        <f t="shared" si="18"/>
        <v>1279</v>
      </c>
      <c r="G142" s="72">
        <v>2068</v>
      </c>
      <c r="H142" s="72">
        <v>56</v>
      </c>
      <c r="I142" s="72">
        <v>165</v>
      </c>
      <c r="J142" s="72">
        <v>13</v>
      </c>
      <c r="K142" s="72">
        <f t="shared" si="20"/>
        <v>2302</v>
      </c>
      <c r="L142" s="45" t="s">
        <v>574</v>
      </c>
    </row>
    <row r="143" spans="1:12" s="1" customFormat="1" ht="15">
      <c r="A143">
        <v>5</v>
      </c>
      <c r="B143" s="16" t="s">
        <v>262</v>
      </c>
      <c r="C143" s="16" t="s">
        <v>263</v>
      </c>
      <c r="D143" s="17">
        <v>3334</v>
      </c>
      <c r="E143" s="44">
        <v>809</v>
      </c>
      <c r="F143" s="67">
        <f t="shared" si="18"/>
        <v>2525</v>
      </c>
      <c r="G143" s="72">
        <v>3337</v>
      </c>
      <c r="H143" s="72">
        <v>112</v>
      </c>
      <c r="I143" s="72">
        <v>288</v>
      </c>
      <c r="J143" s="72">
        <v>14</v>
      </c>
      <c r="K143" s="72">
        <f t="shared" si="20"/>
        <v>3751</v>
      </c>
      <c r="L143" s="45" t="s">
        <v>574</v>
      </c>
    </row>
    <row r="144" spans="1:12" s="1" customFormat="1" ht="15">
      <c r="A144">
        <v>6</v>
      </c>
      <c r="B144" s="16" t="s">
        <v>264</v>
      </c>
      <c r="C144" s="16" t="s">
        <v>265</v>
      </c>
      <c r="D144" s="17">
        <v>3348</v>
      </c>
      <c r="E144" s="44">
        <v>1493</v>
      </c>
      <c r="F144" s="67">
        <f t="shared" si="18"/>
        <v>1855</v>
      </c>
      <c r="G144" s="72">
        <v>3341</v>
      </c>
      <c r="H144" s="72">
        <v>119</v>
      </c>
      <c r="I144" s="72">
        <v>338</v>
      </c>
      <c r="J144" s="72">
        <v>16</v>
      </c>
      <c r="K144" s="72">
        <f t="shared" si="20"/>
        <v>3814</v>
      </c>
      <c r="L144" s="45" t="s">
        <v>574</v>
      </c>
    </row>
    <row r="145" spans="1:12" s="1" customFormat="1" ht="15">
      <c r="A145">
        <v>7</v>
      </c>
      <c r="B145" s="16" t="s">
        <v>266</v>
      </c>
      <c r="C145" s="16" t="s">
        <v>267</v>
      </c>
      <c r="D145" s="17">
        <v>3964</v>
      </c>
      <c r="E145" s="44">
        <v>1793</v>
      </c>
      <c r="F145" s="67">
        <f t="shared" si="18"/>
        <v>2171</v>
      </c>
      <c r="G145" s="72">
        <v>3962</v>
      </c>
      <c r="H145" s="72">
        <v>154</v>
      </c>
      <c r="I145" s="72">
        <v>583</v>
      </c>
      <c r="J145" s="72">
        <v>58</v>
      </c>
      <c r="K145" s="72">
        <f t="shared" si="20"/>
        <v>4757</v>
      </c>
      <c r="L145" s="45" t="s">
        <v>574</v>
      </c>
    </row>
    <row r="146" spans="1:12" s="1" customFormat="1" ht="15">
      <c r="A146"/>
      <c r="B146" s="20"/>
      <c r="C146" s="19" t="s">
        <v>268</v>
      </c>
      <c r="D146" s="21">
        <f>SUM(D138:D145)</f>
        <v>21582</v>
      </c>
      <c r="E146" s="21">
        <f t="shared" ref="E146:K146" si="21">SUM(E138:E145)</f>
        <v>7728</v>
      </c>
      <c r="F146" s="67">
        <f t="shared" si="18"/>
        <v>13854</v>
      </c>
      <c r="G146" s="21">
        <f t="shared" si="21"/>
        <v>21575</v>
      </c>
      <c r="H146" s="21">
        <f t="shared" si="21"/>
        <v>673</v>
      </c>
      <c r="I146" s="21">
        <f t="shared" si="21"/>
        <v>2090</v>
      </c>
      <c r="J146" s="21">
        <f t="shared" si="21"/>
        <v>153</v>
      </c>
      <c r="K146" s="21">
        <f t="shared" si="21"/>
        <v>24491</v>
      </c>
    </row>
    <row r="147" spans="1:12" s="1" customFormat="1" ht="15.75">
      <c r="A147"/>
      <c r="B147" s="20"/>
      <c r="C147" s="22" t="s">
        <v>269</v>
      </c>
      <c r="D147" s="23">
        <f>SUM(D146,D137,D116,D107,D89,D79,D61,D44,D31)</f>
        <v>382265</v>
      </c>
      <c r="E147" s="23">
        <f t="shared" ref="E147:K147" si="22">SUM(E146,E137,E116,E107,E89,E79,E61,E44,E31)</f>
        <v>218618</v>
      </c>
      <c r="F147" s="67">
        <f t="shared" si="18"/>
        <v>163647</v>
      </c>
      <c r="G147" s="23">
        <f t="shared" si="22"/>
        <v>382352</v>
      </c>
      <c r="H147" s="23">
        <f>SUM(H146,H137,H116,H107,H89,H79,H61,H44,H31,H3)</f>
        <v>22521</v>
      </c>
      <c r="I147" s="23">
        <f t="shared" si="22"/>
        <v>41383</v>
      </c>
      <c r="J147" s="23">
        <f t="shared" si="22"/>
        <v>1813</v>
      </c>
      <c r="K147" s="23">
        <f t="shared" si="22"/>
        <v>442665</v>
      </c>
    </row>
    <row r="148" spans="1:12" s="1" customFormat="1" ht="18.75">
      <c r="A148"/>
      <c r="B148" s="24"/>
      <c r="C148" s="25" t="s">
        <v>270</v>
      </c>
      <c r="D148" s="26">
        <f>SUM(D146,D137,D116,D107,D89,D79,D61,D44,D32)</f>
        <v>384527</v>
      </c>
      <c r="E148" s="26">
        <f t="shared" ref="E148:K148" si="23">SUM(E146,E137,E116,E107,E89,E79,E61,E44,E32)</f>
        <v>219507</v>
      </c>
      <c r="F148" s="67">
        <f t="shared" si="18"/>
        <v>165020</v>
      </c>
      <c r="G148" s="26">
        <f t="shared" si="23"/>
        <v>384671</v>
      </c>
      <c r="H148" s="26">
        <f>SUM(H146,H137,H116,H107,H89,H79,H61,H44,H32,H3)</f>
        <v>22521</v>
      </c>
      <c r="I148" s="26">
        <f t="shared" si="23"/>
        <v>41383</v>
      </c>
      <c r="J148" s="26">
        <f t="shared" si="23"/>
        <v>1813</v>
      </c>
      <c r="K148" s="26">
        <f t="shared" si="23"/>
        <v>444984</v>
      </c>
    </row>
    <row r="149" spans="1:12" s="1" customFormat="1" ht="15">
      <c r="A149"/>
      <c r="B149"/>
      <c r="C149" s="27" t="s">
        <v>595</v>
      </c>
      <c r="D149"/>
      <c r="E149"/>
    </row>
    <row r="150" spans="1:12" s="1" customFormat="1">
      <c r="C150" s="1" t="s">
        <v>602</v>
      </c>
    </row>
    <row r="151" spans="1:12" s="1" customFormat="1">
      <c r="C151" s="1" t="s">
        <v>597</v>
      </c>
    </row>
    <row r="152" spans="1:12" s="1" customFormat="1">
      <c r="C152" s="1" t="s">
        <v>598</v>
      </c>
    </row>
    <row r="153" spans="1:12" s="1" customFormat="1">
      <c r="C153" s="1" t="s">
        <v>596</v>
      </c>
    </row>
    <row r="154" spans="1:12" s="1" customFormat="1"/>
    <row r="155" spans="1:12" s="1" customFormat="1"/>
    <row r="156" spans="1:12" s="1" customFormat="1"/>
    <row r="157" spans="1:12" s="1" customFormat="1"/>
    <row r="158" spans="1:12" s="1" customFormat="1"/>
    <row r="159" spans="1:12" s="1" customFormat="1"/>
    <row r="160" spans="1:12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</sheetData>
  <mergeCells count="1">
    <mergeCell ref="G1:K1"/>
  </mergeCells>
  <pageMargins left="0.31496062992125984" right="0.31496062992125984" top="0.74803149606299213" bottom="0.74803149606299213" header="0.31496062992125984" footer="0.31496062992125984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1"/>
  <sheetViews>
    <sheetView workbookViewId="0">
      <selection activeCell="E1" sqref="E1"/>
    </sheetView>
  </sheetViews>
  <sheetFormatPr defaultRowHeight="14.25"/>
  <cols>
    <col min="1" max="1" width="16.125" bestFit="1" customWidth="1"/>
    <col min="2" max="2" width="6.625" bestFit="1" customWidth="1"/>
    <col min="3" max="3" width="22.25" bestFit="1" customWidth="1"/>
    <col min="4" max="4" width="62.625" bestFit="1" customWidth="1"/>
    <col min="5" max="5" width="41.875" bestFit="1" customWidth="1"/>
  </cols>
  <sheetData>
    <row r="1" spans="1:5" ht="15">
      <c r="A1" s="28" t="s">
        <v>271</v>
      </c>
      <c r="B1" s="29" t="s">
        <v>272</v>
      </c>
      <c r="C1" s="29" t="s">
        <v>273</v>
      </c>
      <c r="D1" s="29" t="s">
        <v>274</v>
      </c>
      <c r="E1" s="29" t="s">
        <v>275</v>
      </c>
    </row>
    <row r="2" spans="1:5" ht="15" thickBot="1">
      <c r="A2" s="30" t="s">
        <v>276</v>
      </c>
      <c r="B2" s="31" t="s">
        <v>277</v>
      </c>
      <c r="C2" s="31" t="s">
        <v>278</v>
      </c>
      <c r="D2" s="31" t="s">
        <v>401</v>
      </c>
      <c r="E2" s="59">
        <f>'data02-2565สปสช'!E3</f>
        <v>3432</v>
      </c>
    </row>
    <row r="3" spans="1:5" ht="15" thickBot="1">
      <c r="A3" s="32" t="s">
        <v>276</v>
      </c>
      <c r="B3" s="33" t="s">
        <v>277</v>
      </c>
      <c r="C3" s="33" t="s">
        <v>278</v>
      </c>
      <c r="D3" s="33" t="s">
        <v>279</v>
      </c>
      <c r="E3" s="59">
        <f>'data02-2565สปสช'!E4</f>
        <v>6275</v>
      </c>
    </row>
    <row r="4" spans="1:5" ht="15" thickBot="1">
      <c r="A4" s="32" t="s">
        <v>276</v>
      </c>
      <c r="B4" s="33" t="s">
        <v>277</v>
      </c>
      <c r="C4" s="33" t="s">
        <v>278</v>
      </c>
      <c r="D4" s="33" t="s">
        <v>280</v>
      </c>
      <c r="E4" s="59">
        <f>'data02-2565สปสช'!E5</f>
        <v>6291</v>
      </c>
    </row>
    <row r="5" spans="1:5" ht="15" thickBot="1">
      <c r="A5" s="32" t="s">
        <v>276</v>
      </c>
      <c r="B5" s="33" t="s">
        <v>277</v>
      </c>
      <c r="C5" s="33" t="s">
        <v>278</v>
      </c>
      <c r="D5" s="33" t="s">
        <v>281</v>
      </c>
      <c r="E5" s="59">
        <f>'data02-2565สปสช'!E6</f>
        <v>2839</v>
      </c>
    </row>
    <row r="6" spans="1:5" ht="15" thickBot="1">
      <c r="A6" s="32" t="s">
        <v>276</v>
      </c>
      <c r="B6" s="33" t="s">
        <v>277</v>
      </c>
      <c r="C6" s="33" t="s">
        <v>278</v>
      </c>
      <c r="D6" s="33" t="s">
        <v>282</v>
      </c>
      <c r="E6" s="59">
        <f>'data02-2565สปสช'!E7</f>
        <v>1294</v>
      </c>
    </row>
    <row r="7" spans="1:5" ht="15" thickBot="1">
      <c r="A7" s="32" t="s">
        <v>276</v>
      </c>
      <c r="B7" s="33" t="s">
        <v>277</v>
      </c>
      <c r="C7" s="33" t="s">
        <v>278</v>
      </c>
      <c r="D7" s="33" t="s">
        <v>283</v>
      </c>
      <c r="E7" s="59">
        <f>'data02-2565สปสช'!E8</f>
        <v>4029</v>
      </c>
    </row>
    <row r="8" spans="1:5" ht="15" thickBot="1">
      <c r="A8" s="32" t="s">
        <v>276</v>
      </c>
      <c r="B8" s="33" t="s">
        <v>277</v>
      </c>
      <c r="C8" s="33" t="s">
        <v>278</v>
      </c>
      <c r="D8" s="33" t="s">
        <v>284</v>
      </c>
      <c r="E8" s="59">
        <f>'data02-2565สปสช'!E9</f>
        <v>1949</v>
      </c>
    </row>
    <row r="9" spans="1:5" ht="15" thickBot="1">
      <c r="A9" s="32" t="s">
        <v>276</v>
      </c>
      <c r="B9" s="33" t="s">
        <v>277</v>
      </c>
      <c r="C9" s="33" t="s">
        <v>278</v>
      </c>
      <c r="D9" s="33" t="s">
        <v>285</v>
      </c>
      <c r="E9" s="59">
        <f>'data02-2565สปสช'!E10</f>
        <v>2536</v>
      </c>
    </row>
    <row r="10" spans="1:5" ht="15" thickBot="1">
      <c r="A10" s="32" t="s">
        <v>276</v>
      </c>
      <c r="B10" s="33" t="s">
        <v>277</v>
      </c>
      <c r="C10" s="33" t="s">
        <v>278</v>
      </c>
      <c r="D10" s="33" t="s">
        <v>286</v>
      </c>
      <c r="E10" s="59">
        <f>'data02-2565สปสช'!E11</f>
        <v>2495</v>
      </c>
    </row>
    <row r="11" spans="1:5" ht="15" thickBot="1">
      <c r="A11" s="32" t="s">
        <v>276</v>
      </c>
      <c r="B11" s="33" t="s">
        <v>277</v>
      </c>
      <c r="C11" s="33" t="s">
        <v>278</v>
      </c>
      <c r="D11" s="33" t="s">
        <v>287</v>
      </c>
      <c r="E11" s="59">
        <f>'data02-2565สปสช'!E12</f>
        <v>3301</v>
      </c>
    </row>
    <row r="12" spans="1:5" ht="15" thickBot="1">
      <c r="A12" s="32" t="s">
        <v>276</v>
      </c>
      <c r="B12" s="33" t="s">
        <v>277</v>
      </c>
      <c r="C12" s="33" t="s">
        <v>278</v>
      </c>
      <c r="D12" s="33" t="s">
        <v>288</v>
      </c>
      <c r="E12" s="59">
        <f>'data02-2565สปสช'!E13</f>
        <v>3830</v>
      </c>
    </row>
    <row r="13" spans="1:5" ht="15" thickBot="1">
      <c r="A13" s="32" t="s">
        <v>276</v>
      </c>
      <c r="B13" s="33" t="s">
        <v>277</v>
      </c>
      <c r="C13" s="33" t="s">
        <v>278</v>
      </c>
      <c r="D13" s="33" t="s">
        <v>289</v>
      </c>
      <c r="E13" s="59">
        <f>'data02-2565สปสช'!E14</f>
        <v>4009</v>
      </c>
    </row>
    <row r="14" spans="1:5" ht="15" thickBot="1">
      <c r="A14" s="32" t="s">
        <v>276</v>
      </c>
      <c r="B14" s="33" t="s">
        <v>277</v>
      </c>
      <c r="C14" s="33" t="s">
        <v>278</v>
      </c>
      <c r="D14" s="33" t="s">
        <v>290</v>
      </c>
      <c r="E14" s="59">
        <f>'data02-2565สปสช'!E15</f>
        <v>4217</v>
      </c>
    </row>
    <row r="15" spans="1:5" ht="15" thickBot="1">
      <c r="A15" s="32" t="s">
        <v>276</v>
      </c>
      <c r="B15" s="33" t="s">
        <v>277</v>
      </c>
      <c r="C15" s="33" t="s">
        <v>278</v>
      </c>
      <c r="D15" s="33" t="s">
        <v>291</v>
      </c>
      <c r="E15" s="59">
        <f>'data02-2565สปสช'!E16</f>
        <v>1848</v>
      </c>
    </row>
    <row r="16" spans="1:5" ht="15" thickBot="1">
      <c r="A16" s="32" t="s">
        <v>276</v>
      </c>
      <c r="B16" s="33" t="s">
        <v>277</v>
      </c>
      <c r="C16" s="33" t="s">
        <v>278</v>
      </c>
      <c r="D16" s="33" t="s">
        <v>292</v>
      </c>
      <c r="E16" s="59">
        <f>'data02-2565สปสช'!E17</f>
        <v>3387</v>
      </c>
    </row>
    <row r="17" spans="1:5" ht="15" thickBot="1">
      <c r="A17" s="32" t="s">
        <v>276</v>
      </c>
      <c r="B17" s="33" t="s">
        <v>277</v>
      </c>
      <c r="C17" s="33" t="s">
        <v>278</v>
      </c>
      <c r="D17" s="33" t="s">
        <v>402</v>
      </c>
      <c r="E17" s="59">
        <f>'data02-2565สปสช'!E18</f>
        <v>3254</v>
      </c>
    </row>
    <row r="18" spans="1:5" ht="15" thickBot="1">
      <c r="A18" s="32" t="s">
        <v>276</v>
      </c>
      <c r="B18" s="33" t="s">
        <v>277</v>
      </c>
      <c r="C18" s="33" t="s">
        <v>278</v>
      </c>
      <c r="D18" s="33" t="s">
        <v>293</v>
      </c>
      <c r="E18" s="59">
        <f>'data02-2565สปสช'!E19</f>
        <v>4026</v>
      </c>
    </row>
    <row r="19" spans="1:5" ht="15" thickBot="1">
      <c r="A19" s="32" t="s">
        <v>276</v>
      </c>
      <c r="B19" s="33" t="s">
        <v>277</v>
      </c>
      <c r="C19" s="33" t="s">
        <v>278</v>
      </c>
      <c r="D19" s="33" t="s">
        <v>403</v>
      </c>
      <c r="E19" s="59">
        <f>'data02-2565สปสช'!E20</f>
        <v>4423</v>
      </c>
    </row>
    <row r="20" spans="1:5" ht="15" thickBot="1">
      <c r="A20" s="32" t="s">
        <v>276</v>
      </c>
      <c r="B20" s="33" t="s">
        <v>277</v>
      </c>
      <c r="C20" s="33" t="s">
        <v>278</v>
      </c>
      <c r="D20" s="33" t="s">
        <v>294</v>
      </c>
      <c r="E20" s="59">
        <f>'data02-2565สปสช'!E21</f>
        <v>2802</v>
      </c>
    </row>
    <row r="21" spans="1:5" ht="15" thickBot="1">
      <c r="A21" s="32" t="s">
        <v>276</v>
      </c>
      <c r="B21" s="33" t="s">
        <v>277</v>
      </c>
      <c r="C21" s="33" t="s">
        <v>278</v>
      </c>
      <c r="D21" s="33" t="s">
        <v>295</v>
      </c>
      <c r="E21" s="59">
        <f>'data02-2565สปสช'!E22</f>
        <v>3447</v>
      </c>
    </row>
    <row r="22" spans="1:5" ht="15" thickBot="1">
      <c r="A22" s="32" t="s">
        <v>276</v>
      </c>
      <c r="B22" s="33" t="s">
        <v>277</v>
      </c>
      <c r="C22" s="33" t="s">
        <v>278</v>
      </c>
      <c r="D22" s="33" t="s">
        <v>296</v>
      </c>
      <c r="E22" s="59">
        <f>'data02-2565สปสช'!E23</f>
        <v>2505</v>
      </c>
    </row>
    <row r="23" spans="1:5" ht="15" thickBot="1">
      <c r="A23" s="32" t="s">
        <v>276</v>
      </c>
      <c r="B23" s="33" t="s">
        <v>277</v>
      </c>
      <c r="C23" s="33" t="s">
        <v>278</v>
      </c>
      <c r="D23" s="33" t="s">
        <v>278</v>
      </c>
      <c r="E23" s="59">
        <f>'data02-2565สปสช'!E24</f>
        <v>993</v>
      </c>
    </row>
    <row r="24" spans="1:5" ht="15" thickBot="1">
      <c r="A24" s="32" t="s">
        <v>276</v>
      </c>
      <c r="B24" s="33" t="s">
        <v>277</v>
      </c>
      <c r="C24" s="33" t="s">
        <v>278</v>
      </c>
      <c r="D24" s="33" t="s">
        <v>297</v>
      </c>
      <c r="E24" s="59">
        <f>'data02-2565สปสช'!E25</f>
        <v>4533</v>
      </c>
    </row>
    <row r="25" spans="1:5" ht="15" thickBot="1">
      <c r="A25" s="32" t="s">
        <v>276</v>
      </c>
      <c r="B25" s="33" t="s">
        <v>277</v>
      </c>
      <c r="C25" s="33" t="s">
        <v>278</v>
      </c>
      <c r="D25" s="33" t="s">
        <v>298</v>
      </c>
      <c r="E25" s="59">
        <f>'data02-2565สปสช'!E26</f>
        <v>6794</v>
      </c>
    </row>
    <row r="26" spans="1:5" ht="15" thickBot="1">
      <c r="A26" s="32" t="s">
        <v>276</v>
      </c>
      <c r="B26" s="33" t="s">
        <v>277</v>
      </c>
      <c r="C26" s="33" t="s">
        <v>278</v>
      </c>
      <c r="D26" s="33" t="s">
        <v>299</v>
      </c>
      <c r="E26" s="59">
        <f>'data02-2565สปสช'!E27</f>
        <v>1102</v>
      </c>
    </row>
    <row r="27" spans="1:5" ht="15" thickBot="1">
      <c r="A27" s="32" t="s">
        <v>276</v>
      </c>
      <c r="B27" s="33" t="s">
        <v>277</v>
      </c>
      <c r="C27" s="33" t="s">
        <v>278</v>
      </c>
      <c r="D27" s="33" t="s">
        <v>300</v>
      </c>
      <c r="E27" s="59">
        <f>'data02-2565สปสช'!E28</f>
        <v>5951</v>
      </c>
    </row>
    <row r="28" spans="1:5" ht="15.75" thickBot="1">
      <c r="A28" s="32"/>
      <c r="B28" s="33"/>
      <c r="C28" s="33"/>
      <c r="D28" s="33"/>
      <c r="E28" s="35">
        <f>SUM(E2:E27)</f>
        <v>91562</v>
      </c>
    </row>
    <row r="29" spans="1:5" ht="15" thickBot="1">
      <c r="A29" s="32" t="s">
        <v>276</v>
      </c>
      <c r="B29" s="33" t="s">
        <v>277</v>
      </c>
      <c r="C29" s="33" t="s">
        <v>301</v>
      </c>
      <c r="D29" s="33" t="s">
        <v>302</v>
      </c>
      <c r="E29" s="63">
        <f>'data02-2565สปสช'!E29</f>
        <v>2213</v>
      </c>
    </row>
    <row r="30" spans="1:5" ht="15" thickBot="1">
      <c r="A30" s="32" t="s">
        <v>276</v>
      </c>
      <c r="B30" s="33" t="s">
        <v>277</v>
      </c>
      <c r="C30" s="33" t="s">
        <v>301</v>
      </c>
      <c r="D30" s="33" t="s">
        <v>303</v>
      </c>
      <c r="E30" s="63">
        <f>'data02-2565สปสช'!E30</f>
        <v>1081</v>
      </c>
    </row>
    <row r="31" spans="1:5" ht="15" thickBot="1">
      <c r="A31" s="32" t="s">
        <v>276</v>
      </c>
      <c r="B31" s="33" t="s">
        <v>277</v>
      </c>
      <c r="C31" s="33" t="s">
        <v>301</v>
      </c>
      <c r="D31" s="33" t="s">
        <v>304</v>
      </c>
      <c r="E31" s="63">
        <f>'data02-2565สปสช'!E31</f>
        <v>1637</v>
      </c>
    </row>
    <row r="32" spans="1:5" ht="15" thickBot="1">
      <c r="A32" s="32" t="s">
        <v>276</v>
      </c>
      <c r="B32" s="33" t="s">
        <v>277</v>
      </c>
      <c r="C32" s="33" t="s">
        <v>301</v>
      </c>
      <c r="D32" s="33" t="s">
        <v>305</v>
      </c>
      <c r="E32" s="63">
        <f>'data02-2565สปสช'!E32</f>
        <v>1691</v>
      </c>
    </row>
    <row r="33" spans="1:5" ht="15" thickBot="1">
      <c r="A33" s="32" t="s">
        <v>276</v>
      </c>
      <c r="B33" s="33" t="s">
        <v>277</v>
      </c>
      <c r="C33" s="33" t="s">
        <v>301</v>
      </c>
      <c r="D33" s="33" t="s">
        <v>306</v>
      </c>
      <c r="E33" s="63">
        <f>'data02-2565สปสช'!E33</f>
        <v>2229</v>
      </c>
    </row>
    <row r="34" spans="1:5" ht="15" thickBot="1">
      <c r="A34" s="32" t="s">
        <v>276</v>
      </c>
      <c r="B34" s="33" t="s">
        <v>277</v>
      </c>
      <c r="C34" s="33" t="s">
        <v>301</v>
      </c>
      <c r="D34" s="33" t="s">
        <v>307</v>
      </c>
      <c r="E34" s="63">
        <f>'data02-2565สปสช'!E34</f>
        <v>2117</v>
      </c>
    </row>
    <row r="35" spans="1:5" ht="15" thickBot="1">
      <c r="A35" s="32" t="s">
        <v>276</v>
      </c>
      <c r="B35" s="33" t="s">
        <v>277</v>
      </c>
      <c r="C35" s="33" t="s">
        <v>301</v>
      </c>
      <c r="D35" s="33" t="s">
        <v>308</v>
      </c>
      <c r="E35" s="63">
        <f>'data02-2565สปสช'!E35</f>
        <v>2223</v>
      </c>
    </row>
    <row r="36" spans="1:5" ht="15" thickBot="1">
      <c r="A36" s="32" t="s">
        <v>276</v>
      </c>
      <c r="B36" s="33" t="s">
        <v>277</v>
      </c>
      <c r="C36" s="33" t="s">
        <v>301</v>
      </c>
      <c r="D36" s="33" t="s">
        <v>309</v>
      </c>
      <c r="E36" s="63">
        <f>'data02-2565สปสช'!E36</f>
        <v>1880</v>
      </c>
    </row>
    <row r="37" spans="1:5" ht="15" thickBot="1">
      <c r="A37" s="32" t="s">
        <v>276</v>
      </c>
      <c r="B37" s="33" t="s">
        <v>277</v>
      </c>
      <c r="C37" s="33" t="s">
        <v>301</v>
      </c>
      <c r="D37" s="33" t="s">
        <v>301</v>
      </c>
      <c r="E37" s="63">
        <f>'data02-2565สปสช'!E37</f>
        <v>597</v>
      </c>
    </row>
    <row r="38" spans="1:5" ht="15" thickBot="1">
      <c r="A38" s="32" t="s">
        <v>276</v>
      </c>
      <c r="B38" s="33" t="s">
        <v>277</v>
      </c>
      <c r="C38" s="33" t="s">
        <v>301</v>
      </c>
      <c r="D38" s="33" t="s">
        <v>310</v>
      </c>
      <c r="E38" s="63">
        <f>'data02-2565สปสช'!E38</f>
        <v>700</v>
      </c>
    </row>
    <row r="39" spans="1:5" ht="15" thickBot="1">
      <c r="A39" s="32" t="s">
        <v>276</v>
      </c>
      <c r="B39" s="33" t="s">
        <v>277</v>
      </c>
      <c r="C39" s="33" t="s">
        <v>301</v>
      </c>
      <c r="D39" s="33" t="s">
        <v>404</v>
      </c>
      <c r="E39" s="63">
        <f>'data02-2565สปสช'!E39</f>
        <v>5365</v>
      </c>
    </row>
    <row r="40" spans="1:5" ht="15.75" thickBot="1">
      <c r="A40" s="32"/>
      <c r="B40" s="33"/>
      <c r="C40" s="33"/>
      <c r="D40" s="33"/>
      <c r="E40" s="35">
        <f>SUM(E29:E39)</f>
        <v>21733</v>
      </c>
    </row>
    <row r="41" spans="1:5" ht="15" thickBot="1">
      <c r="A41" s="32" t="s">
        <v>276</v>
      </c>
      <c r="B41" s="33" t="s">
        <v>277</v>
      </c>
      <c r="C41" s="33" t="s">
        <v>311</v>
      </c>
      <c r="D41" s="33" t="s">
        <v>312</v>
      </c>
      <c r="E41" s="61">
        <f>'data02-2565สปสช'!E40</f>
        <v>2599</v>
      </c>
    </row>
    <row r="42" spans="1:5" ht="15" thickBot="1">
      <c r="A42" s="32" t="s">
        <v>276</v>
      </c>
      <c r="B42" s="33" t="s">
        <v>277</v>
      </c>
      <c r="C42" s="33" t="s">
        <v>311</v>
      </c>
      <c r="D42" s="33" t="s">
        <v>313</v>
      </c>
      <c r="E42" s="61">
        <f>'data02-2565สปสช'!E41</f>
        <v>3564</v>
      </c>
    </row>
    <row r="43" spans="1:5" ht="15" thickBot="1">
      <c r="A43" s="32" t="s">
        <v>276</v>
      </c>
      <c r="B43" s="33" t="s">
        <v>277</v>
      </c>
      <c r="C43" s="33" t="s">
        <v>311</v>
      </c>
      <c r="D43" s="33" t="s">
        <v>314</v>
      </c>
      <c r="E43" s="61">
        <f>'data02-2565สปสช'!E42</f>
        <v>2707</v>
      </c>
    </row>
    <row r="44" spans="1:5" ht="15" thickBot="1">
      <c r="A44" s="32" t="s">
        <v>276</v>
      </c>
      <c r="B44" s="33" t="s">
        <v>277</v>
      </c>
      <c r="C44" s="33" t="s">
        <v>311</v>
      </c>
      <c r="D44" s="33" t="s">
        <v>315</v>
      </c>
      <c r="E44" s="61">
        <f>'data02-2565สปสช'!E43</f>
        <v>4048</v>
      </c>
    </row>
    <row r="45" spans="1:5" ht="15" thickBot="1">
      <c r="A45" s="32" t="s">
        <v>276</v>
      </c>
      <c r="B45" s="33" t="s">
        <v>277</v>
      </c>
      <c r="C45" s="33" t="s">
        <v>311</v>
      </c>
      <c r="D45" s="33" t="s">
        <v>316</v>
      </c>
      <c r="E45" s="61">
        <f>'data02-2565สปสช'!E44</f>
        <v>2929</v>
      </c>
    </row>
    <row r="46" spans="1:5" ht="15" thickBot="1">
      <c r="A46" s="32" t="s">
        <v>276</v>
      </c>
      <c r="B46" s="33" t="s">
        <v>277</v>
      </c>
      <c r="C46" s="33" t="s">
        <v>311</v>
      </c>
      <c r="D46" s="33" t="s">
        <v>317</v>
      </c>
      <c r="E46" s="61">
        <f>'data02-2565สปสช'!E45</f>
        <v>4396</v>
      </c>
    </row>
    <row r="47" spans="1:5" ht="15" thickBot="1">
      <c r="A47" s="32" t="s">
        <v>276</v>
      </c>
      <c r="B47" s="33" t="s">
        <v>277</v>
      </c>
      <c r="C47" s="33" t="s">
        <v>311</v>
      </c>
      <c r="D47" s="33" t="s">
        <v>318</v>
      </c>
      <c r="E47" s="61">
        <f>'data02-2565สปสช'!E46</f>
        <v>3384</v>
      </c>
    </row>
    <row r="48" spans="1:5" ht="15" thickBot="1">
      <c r="A48" s="32" t="s">
        <v>276</v>
      </c>
      <c r="B48" s="33" t="s">
        <v>277</v>
      </c>
      <c r="C48" s="33" t="s">
        <v>311</v>
      </c>
      <c r="D48" s="33" t="s">
        <v>319</v>
      </c>
      <c r="E48" s="61">
        <f>'data02-2565สปสช'!E47</f>
        <v>1691</v>
      </c>
    </row>
    <row r="49" spans="1:5" ht="15" thickBot="1">
      <c r="A49" s="32" t="s">
        <v>276</v>
      </c>
      <c r="B49" s="33" t="s">
        <v>277</v>
      </c>
      <c r="C49" s="33" t="s">
        <v>311</v>
      </c>
      <c r="D49" s="33" t="s">
        <v>320</v>
      </c>
      <c r="E49" s="61">
        <f>'data02-2565สปสช'!E48</f>
        <v>4642</v>
      </c>
    </row>
    <row r="50" spans="1:5" ht="15" thickBot="1">
      <c r="A50" s="32" t="s">
        <v>276</v>
      </c>
      <c r="B50" s="33" t="s">
        <v>277</v>
      </c>
      <c r="C50" s="33" t="s">
        <v>311</v>
      </c>
      <c r="D50" s="33" t="s">
        <v>321</v>
      </c>
      <c r="E50" s="61">
        <f>'data02-2565สปสช'!E49</f>
        <v>3485</v>
      </c>
    </row>
    <row r="51" spans="1:5" ht="15" thickBot="1">
      <c r="A51" s="32" t="s">
        <v>276</v>
      </c>
      <c r="B51" s="33" t="s">
        <v>277</v>
      </c>
      <c r="C51" s="33" t="s">
        <v>311</v>
      </c>
      <c r="D51" s="33" t="s">
        <v>322</v>
      </c>
      <c r="E51" s="61">
        <f>'data02-2565สปสช'!E50</f>
        <v>2304</v>
      </c>
    </row>
    <row r="52" spans="1:5" ht="15" thickBot="1">
      <c r="A52" s="32" t="s">
        <v>276</v>
      </c>
      <c r="B52" s="33" t="s">
        <v>277</v>
      </c>
      <c r="C52" s="33" t="s">
        <v>311</v>
      </c>
      <c r="D52" s="33" t="s">
        <v>323</v>
      </c>
      <c r="E52" s="61">
        <f>'data02-2565สปสช'!E51</f>
        <v>3295</v>
      </c>
    </row>
    <row r="53" spans="1:5" ht="15" thickBot="1">
      <c r="A53" s="32" t="s">
        <v>276</v>
      </c>
      <c r="B53" s="33" t="s">
        <v>277</v>
      </c>
      <c r="C53" s="33" t="s">
        <v>311</v>
      </c>
      <c r="D53" s="33" t="s">
        <v>311</v>
      </c>
      <c r="E53" s="61">
        <f>'data02-2565สปสช'!E52</f>
        <v>283</v>
      </c>
    </row>
    <row r="54" spans="1:5" ht="15" thickBot="1">
      <c r="A54" s="32" t="s">
        <v>276</v>
      </c>
      <c r="B54" s="33" t="s">
        <v>277</v>
      </c>
      <c r="C54" s="33" t="s">
        <v>311</v>
      </c>
      <c r="D54" s="33" t="s">
        <v>324</v>
      </c>
      <c r="E54" s="61">
        <f>'data02-2565สปสช'!E53</f>
        <v>1444</v>
      </c>
    </row>
    <row r="55" spans="1:5" ht="15" thickBot="1">
      <c r="A55" s="32" t="s">
        <v>276</v>
      </c>
      <c r="B55" s="33" t="s">
        <v>277</v>
      </c>
      <c r="C55" s="33" t="s">
        <v>311</v>
      </c>
      <c r="D55" s="33" t="s">
        <v>325</v>
      </c>
      <c r="E55" s="61">
        <f>'data02-2565สปสช'!E54</f>
        <v>6857</v>
      </c>
    </row>
    <row r="56" spans="1:5" ht="15.75" thickBot="1">
      <c r="A56" s="32"/>
      <c r="B56" s="33"/>
      <c r="C56" s="33"/>
      <c r="D56" s="33"/>
      <c r="E56" s="35">
        <f>SUM(E41:E55)</f>
        <v>47628</v>
      </c>
    </row>
    <row r="57" spans="1:5" ht="15" thickBot="1">
      <c r="A57" s="32" t="s">
        <v>276</v>
      </c>
      <c r="B57" s="33" t="s">
        <v>277</v>
      </c>
      <c r="C57" s="33" t="s">
        <v>326</v>
      </c>
      <c r="D57" s="33" t="s">
        <v>327</v>
      </c>
      <c r="E57" s="63">
        <f>'data02-2565สปสช'!E55</f>
        <v>4716</v>
      </c>
    </row>
    <row r="58" spans="1:5" ht="15" thickBot="1">
      <c r="A58" s="32" t="s">
        <v>276</v>
      </c>
      <c r="B58" s="33" t="s">
        <v>277</v>
      </c>
      <c r="C58" s="33" t="s">
        <v>326</v>
      </c>
      <c r="D58" s="33" t="s">
        <v>328</v>
      </c>
      <c r="E58" s="63">
        <f>'data02-2565สปสช'!E56</f>
        <v>3003</v>
      </c>
    </row>
    <row r="59" spans="1:5" ht="15" thickBot="1">
      <c r="A59" s="32" t="s">
        <v>276</v>
      </c>
      <c r="B59" s="33" t="s">
        <v>277</v>
      </c>
      <c r="C59" s="33" t="s">
        <v>326</v>
      </c>
      <c r="D59" s="33" t="s">
        <v>329</v>
      </c>
      <c r="E59" s="63">
        <f>'data02-2565สปสช'!E57</f>
        <v>2247</v>
      </c>
    </row>
    <row r="60" spans="1:5" ht="15" thickBot="1">
      <c r="A60" s="32" t="s">
        <v>276</v>
      </c>
      <c r="B60" s="33" t="s">
        <v>277</v>
      </c>
      <c r="C60" s="33" t="s">
        <v>326</v>
      </c>
      <c r="D60" s="33" t="s">
        <v>405</v>
      </c>
      <c r="E60" s="63">
        <f>'data02-2565สปสช'!E58</f>
        <v>2430</v>
      </c>
    </row>
    <row r="61" spans="1:5" ht="15" thickBot="1">
      <c r="A61" s="32" t="s">
        <v>276</v>
      </c>
      <c r="B61" s="33" t="s">
        <v>277</v>
      </c>
      <c r="C61" s="33" t="s">
        <v>326</v>
      </c>
      <c r="D61" s="33" t="s">
        <v>330</v>
      </c>
      <c r="E61" s="63">
        <f>'data02-2565สปสช'!E59</f>
        <v>2843</v>
      </c>
    </row>
    <row r="62" spans="1:5" ht="15" thickBot="1">
      <c r="A62" s="32" t="s">
        <v>276</v>
      </c>
      <c r="B62" s="33" t="s">
        <v>277</v>
      </c>
      <c r="C62" s="33" t="s">
        <v>326</v>
      </c>
      <c r="D62" s="33" t="s">
        <v>331</v>
      </c>
      <c r="E62" s="63">
        <f>'data02-2565สปสช'!E60</f>
        <v>1690</v>
      </c>
    </row>
    <row r="63" spans="1:5" ht="15" thickBot="1">
      <c r="A63" s="32" t="s">
        <v>276</v>
      </c>
      <c r="B63" s="33" t="s">
        <v>277</v>
      </c>
      <c r="C63" s="33" t="s">
        <v>326</v>
      </c>
      <c r="D63" s="33" t="s">
        <v>332</v>
      </c>
      <c r="E63" s="63">
        <f>'data02-2565สปสช'!E61</f>
        <v>4301</v>
      </c>
    </row>
    <row r="64" spans="1:5" ht="15" thickBot="1">
      <c r="A64" s="32" t="s">
        <v>276</v>
      </c>
      <c r="B64" s="33" t="s">
        <v>277</v>
      </c>
      <c r="C64" s="33" t="s">
        <v>326</v>
      </c>
      <c r="D64" s="33" t="s">
        <v>333</v>
      </c>
      <c r="E64" s="63">
        <f>'data02-2565สปสช'!E62</f>
        <v>862</v>
      </c>
    </row>
    <row r="65" spans="1:5" ht="15" thickBot="1">
      <c r="A65" s="32" t="s">
        <v>276</v>
      </c>
      <c r="B65" s="33" t="s">
        <v>277</v>
      </c>
      <c r="C65" s="33" t="s">
        <v>326</v>
      </c>
      <c r="D65" s="33" t="s">
        <v>334</v>
      </c>
      <c r="E65" s="63">
        <f>'data02-2565สปสช'!E63</f>
        <v>2441</v>
      </c>
    </row>
    <row r="66" spans="1:5" ht="15" thickBot="1">
      <c r="A66" s="32" t="s">
        <v>276</v>
      </c>
      <c r="B66" s="33" t="s">
        <v>277</v>
      </c>
      <c r="C66" s="33" t="s">
        <v>326</v>
      </c>
      <c r="D66" s="33" t="s">
        <v>335</v>
      </c>
      <c r="E66" s="63">
        <f>'data02-2565สปสช'!E64</f>
        <v>1263</v>
      </c>
    </row>
    <row r="67" spans="1:5" ht="15" thickBot="1">
      <c r="A67" s="32" t="s">
        <v>276</v>
      </c>
      <c r="B67" s="33" t="s">
        <v>277</v>
      </c>
      <c r="C67" s="33" t="s">
        <v>326</v>
      </c>
      <c r="D67" s="33" t="s">
        <v>336</v>
      </c>
      <c r="E67" s="63">
        <f>'data02-2565สปสช'!E65</f>
        <v>1343</v>
      </c>
    </row>
    <row r="68" spans="1:5" ht="15" thickBot="1">
      <c r="A68" s="32" t="s">
        <v>276</v>
      </c>
      <c r="B68" s="33" t="s">
        <v>277</v>
      </c>
      <c r="C68" s="33" t="s">
        <v>326</v>
      </c>
      <c r="D68" s="33" t="s">
        <v>337</v>
      </c>
      <c r="E68" s="63">
        <f>'data02-2565สปสช'!E66</f>
        <v>1097</v>
      </c>
    </row>
    <row r="69" spans="1:5" ht="15" thickBot="1">
      <c r="A69" s="32" t="s">
        <v>276</v>
      </c>
      <c r="B69" s="33" t="s">
        <v>277</v>
      </c>
      <c r="C69" s="33" t="s">
        <v>326</v>
      </c>
      <c r="D69" s="33" t="s">
        <v>338</v>
      </c>
      <c r="E69" s="63">
        <f>'data02-2565สปสช'!E67</f>
        <v>3131</v>
      </c>
    </row>
    <row r="70" spans="1:5" ht="15" thickBot="1">
      <c r="A70" s="32" t="s">
        <v>276</v>
      </c>
      <c r="B70" s="33" t="s">
        <v>277</v>
      </c>
      <c r="C70" s="33" t="s">
        <v>326</v>
      </c>
      <c r="D70" s="33" t="s">
        <v>339</v>
      </c>
      <c r="E70" s="63">
        <f>'data02-2565สปสช'!E68</f>
        <v>1898</v>
      </c>
    </row>
    <row r="71" spans="1:5" ht="15" thickBot="1">
      <c r="A71" s="32" t="s">
        <v>276</v>
      </c>
      <c r="B71" s="33" t="s">
        <v>277</v>
      </c>
      <c r="C71" s="33" t="s">
        <v>326</v>
      </c>
      <c r="D71" s="33" t="s">
        <v>340</v>
      </c>
      <c r="E71" s="63">
        <f>'data02-2565สปสช'!E69</f>
        <v>2103</v>
      </c>
    </row>
    <row r="72" spans="1:5" ht="15" thickBot="1">
      <c r="A72" s="32" t="s">
        <v>276</v>
      </c>
      <c r="B72" s="33" t="s">
        <v>277</v>
      </c>
      <c r="C72" s="33" t="s">
        <v>326</v>
      </c>
      <c r="D72" s="33" t="s">
        <v>326</v>
      </c>
      <c r="E72" s="63">
        <f>'data02-2565สปสช'!E70</f>
        <v>9070</v>
      </c>
    </row>
    <row r="73" spans="1:5" ht="15" thickBot="1">
      <c r="A73" s="32" t="s">
        <v>276</v>
      </c>
      <c r="B73" s="33" t="s">
        <v>277</v>
      </c>
      <c r="C73" s="33" t="s">
        <v>326</v>
      </c>
      <c r="D73" s="33" t="s">
        <v>341</v>
      </c>
      <c r="E73" s="63">
        <f>'data02-2565สปสช'!E71</f>
        <v>1497</v>
      </c>
    </row>
    <row r="74" spans="1:5" ht="15.75" thickBot="1">
      <c r="A74" s="32"/>
      <c r="B74" s="33"/>
      <c r="C74" s="33"/>
      <c r="D74" s="33"/>
      <c r="E74" s="35">
        <f>SUM(E57:E73)</f>
        <v>45935</v>
      </c>
    </row>
    <row r="75" spans="1:5" ht="15" thickBot="1">
      <c r="A75" s="32" t="s">
        <v>276</v>
      </c>
      <c r="B75" s="33" t="s">
        <v>277</v>
      </c>
      <c r="C75" s="33" t="s">
        <v>342</v>
      </c>
      <c r="D75" s="33" t="s">
        <v>343</v>
      </c>
      <c r="E75" s="61">
        <f>'data02-2565สปสช'!E72</f>
        <v>2429</v>
      </c>
    </row>
    <row r="76" spans="1:5" ht="15" thickBot="1">
      <c r="A76" s="32" t="s">
        <v>276</v>
      </c>
      <c r="B76" s="33" t="s">
        <v>277</v>
      </c>
      <c r="C76" s="33" t="s">
        <v>342</v>
      </c>
      <c r="D76" s="33" t="s">
        <v>344</v>
      </c>
      <c r="E76" s="61">
        <f>'data02-2565สปสช'!E73</f>
        <v>2999</v>
      </c>
    </row>
    <row r="77" spans="1:5" ht="15" thickBot="1">
      <c r="A77" s="32" t="s">
        <v>276</v>
      </c>
      <c r="B77" s="33" t="s">
        <v>277</v>
      </c>
      <c r="C77" s="33" t="s">
        <v>342</v>
      </c>
      <c r="D77" s="33" t="s">
        <v>345</v>
      </c>
      <c r="E77" s="61">
        <f>'data02-2565สปสช'!E74</f>
        <v>1924</v>
      </c>
    </row>
    <row r="78" spans="1:5" ht="15" thickBot="1">
      <c r="A78" s="32" t="s">
        <v>276</v>
      </c>
      <c r="B78" s="33" t="s">
        <v>277</v>
      </c>
      <c r="C78" s="33" t="s">
        <v>342</v>
      </c>
      <c r="D78" s="33" t="s">
        <v>346</v>
      </c>
      <c r="E78" s="61">
        <f>'data02-2565สปสช'!E75</f>
        <v>1862</v>
      </c>
    </row>
    <row r="79" spans="1:5" ht="15" thickBot="1">
      <c r="A79" s="32" t="s">
        <v>276</v>
      </c>
      <c r="B79" s="33" t="s">
        <v>277</v>
      </c>
      <c r="C79" s="33" t="s">
        <v>342</v>
      </c>
      <c r="D79" s="33" t="s">
        <v>347</v>
      </c>
      <c r="E79" s="61">
        <f>'data02-2565สปสช'!E76</f>
        <v>2526</v>
      </c>
    </row>
    <row r="80" spans="1:5" ht="15" thickBot="1">
      <c r="A80" s="32" t="s">
        <v>276</v>
      </c>
      <c r="B80" s="33" t="s">
        <v>277</v>
      </c>
      <c r="C80" s="33" t="s">
        <v>342</v>
      </c>
      <c r="D80" s="33" t="s">
        <v>348</v>
      </c>
      <c r="E80" s="61">
        <f>'data02-2565สปสช'!E77</f>
        <v>2340</v>
      </c>
    </row>
    <row r="81" spans="1:5" ht="15" thickBot="1">
      <c r="A81" s="32" t="s">
        <v>276</v>
      </c>
      <c r="B81" s="33" t="s">
        <v>277</v>
      </c>
      <c r="C81" s="33" t="s">
        <v>342</v>
      </c>
      <c r="D81" s="33" t="s">
        <v>349</v>
      </c>
      <c r="E81" s="61">
        <f>'data02-2565สปสช'!E78</f>
        <v>4846</v>
      </c>
    </row>
    <row r="82" spans="1:5" ht="15" thickBot="1">
      <c r="A82" s="32" t="s">
        <v>276</v>
      </c>
      <c r="B82" s="33" t="s">
        <v>277</v>
      </c>
      <c r="C82" s="33" t="s">
        <v>342</v>
      </c>
      <c r="D82" s="33" t="s">
        <v>342</v>
      </c>
      <c r="E82" s="61">
        <f>'data02-2565สปสช'!E79</f>
        <v>6668</v>
      </c>
    </row>
    <row r="83" spans="1:5" ht="15.75" thickBot="1">
      <c r="A83" s="32"/>
      <c r="B83" s="33"/>
      <c r="C83" s="33"/>
      <c r="D83" s="33"/>
      <c r="E83" s="35">
        <f>SUM(E75:E82)</f>
        <v>25594</v>
      </c>
    </row>
    <row r="84" spans="1:5" ht="15" thickBot="1">
      <c r="A84" s="32" t="s">
        <v>276</v>
      </c>
      <c r="B84" s="33" t="s">
        <v>277</v>
      </c>
      <c r="C84" s="33" t="s">
        <v>350</v>
      </c>
      <c r="D84" s="33" t="s">
        <v>351</v>
      </c>
      <c r="E84" s="34">
        <f>'data02-2565สปสช'!E80</f>
        <v>2051</v>
      </c>
    </row>
    <row r="85" spans="1:5" ht="15" thickBot="1">
      <c r="A85" s="32" t="s">
        <v>276</v>
      </c>
      <c r="B85" s="33" t="s">
        <v>277</v>
      </c>
      <c r="C85" s="33" t="s">
        <v>350</v>
      </c>
      <c r="D85" s="33" t="s">
        <v>352</v>
      </c>
      <c r="E85" s="34">
        <f>'data02-2565สปสช'!E81</f>
        <v>2474</v>
      </c>
    </row>
    <row r="86" spans="1:5" ht="15" thickBot="1">
      <c r="A86" s="32" t="s">
        <v>276</v>
      </c>
      <c r="B86" s="33" t="s">
        <v>277</v>
      </c>
      <c r="C86" s="33" t="s">
        <v>350</v>
      </c>
      <c r="D86" s="33" t="s">
        <v>353</v>
      </c>
      <c r="E86" s="34">
        <f>'data02-2565สปสช'!E82</f>
        <v>2301</v>
      </c>
    </row>
    <row r="87" spans="1:5" ht="15" thickBot="1">
      <c r="A87" s="32" t="s">
        <v>276</v>
      </c>
      <c r="B87" s="33" t="s">
        <v>277</v>
      </c>
      <c r="C87" s="33" t="s">
        <v>350</v>
      </c>
      <c r="D87" s="33" t="s">
        <v>354</v>
      </c>
      <c r="E87" s="34">
        <f>'data02-2565สปสช'!E83</f>
        <v>2842</v>
      </c>
    </row>
    <row r="88" spans="1:5" ht="15" thickBot="1">
      <c r="A88" s="32" t="s">
        <v>276</v>
      </c>
      <c r="B88" s="33" t="s">
        <v>277</v>
      </c>
      <c r="C88" s="33" t="s">
        <v>350</v>
      </c>
      <c r="D88" s="33" t="s">
        <v>355</v>
      </c>
      <c r="E88" s="34">
        <f>'data02-2565สปสช'!E84</f>
        <v>1673</v>
      </c>
    </row>
    <row r="89" spans="1:5" ht="15" thickBot="1">
      <c r="A89" s="32" t="s">
        <v>276</v>
      </c>
      <c r="B89" s="33" t="s">
        <v>277</v>
      </c>
      <c r="C89" s="33" t="s">
        <v>350</v>
      </c>
      <c r="D89" s="33" t="s">
        <v>356</v>
      </c>
      <c r="E89" s="34">
        <f>'data02-2565สปสช'!E85</f>
        <v>2882</v>
      </c>
    </row>
    <row r="90" spans="1:5" ht="15" thickBot="1">
      <c r="A90" s="32" t="s">
        <v>276</v>
      </c>
      <c r="B90" s="33" t="s">
        <v>277</v>
      </c>
      <c r="C90" s="33" t="s">
        <v>350</v>
      </c>
      <c r="D90" s="33" t="s">
        <v>357</v>
      </c>
      <c r="E90" s="34">
        <f>'data02-2565สปสช'!E86</f>
        <v>2146</v>
      </c>
    </row>
    <row r="91" spans="1:5" ht="15" thickBot="1">
      <c r="A91" s="32" t="s">
        <v>276</v>
      </c>
      <c r="B91" s="33" t="s">
        <v>277</v>
      </c>
      <c r="C91" s="33" t="s">
        <v>350</v>
      </c>
      <c r="D91" s="33" t="s">
        <v>358</v>
      </c>
      <c r="E91" s="34">
        <f>'data02-2565สปสช'!E87</f>
        <v>1069</v>
      </c>
    </row>
    <row r="92" spans="1:5" ht="15" thickBot="1">
      <c r="A92" s="32" t="s">
        <v>276</v>
      </c>
      <c r="B92" s="33" t="s">
        <v>277</v>
      </c>
      <c r="C92" s="33" t="s">
        <v>350</v>
      </c>
      <c r="D92" s="33" t="s">
        <v>359</v>
      </c>
      <c r="E92" s="34">
        <f>'data02-2565สปสช'!E88</f>
        <v>3252</v>
      </c>
    </row>
    <row r="93" spans="1:5" ht="15" thickBot="1">
      <c r="A93" s="32" t="s">
        <v>276</v>
      </c>
      <c r="B93" s="33" t="s">
        <v>277</v>
      </c>
      <c r="C93" s="33" t="s">
        <v>350</v>
      </c>
      <c r="D93" s="33" t="s">
        <v>360</v>
      </c>
      <c r="E93" s="34">
        <f>'data02-2565สปสช'!E89</f>
        <v>2170</v>
      </c>
    </row>
    <row r="94" spans="1:5" ht="15" thickBot="1">
      <c r="A94" s="32" t="s">
        <v>276</v>
      </c>
      <c r="B94" s="33" t="s">
        <v>277</v>
      </c>
      <c r="C94" s="33" t="s">
        <v>350</v>
      </c>
      <c r="D94" s="33" t="s">
        <v>361</v>
      </c>
      <c r="E94" s="34">
        <f>'data02-2565สปสช'!E90</f>
        <v>1360</v>
      </c>
    </row>
    <row r="95" spans="1:5" ht="15" thickBot="1">
      <c r="A95" s="32" t="s">
        <v>276</v>
      </c>
      <c r="B95" s="33" t="s">
        <v>277</v>
      </c>
      <c r="C95" s="33" t="s">
        <v>350</v>
      </c>
      <c r="D95" s="33" t="s">
        <v>362</v>
      </c>
      <c r="E95" s="34">
        <f>'data02-2565สปสช'!E91</f>
        <v>2147</v>
      </c>
    </row>
    <row r="96" spans="1:5" ht="15" thickBot="1">
      <c r="A96" s="32" t="s">
        <v>276</v>
      </c>
      <c r="B96" s="33" t="s">
        <v>277</v>
      </c>
      <c r="C96" s="33" t="s">
        <v>350</v>
      </c>
      <c r="D96" s="33" t="s">
        <v>363</v>
      </c>
      <c r="E96" s="34">
        <f>'data02-2565สปสช'!E92</f>
        <v>1004</v>
      </c>
    </row>
    <row r="97" spans="1:5" ht="15" thickBot="1">
      <c r="A97" s="32" t="s">
        <v>276</v>
      </c>
      <c r="B97" s="33" t="s">
        <v>277</v>
      </c>
      <c r="C97" s="33" t="s">
        <v>350</v>
      </c>
      <c r="D97" s="33" t="s">
        <v>364</v>
      </c>
      <c r="E97" s="34">
        <f>'data02-2565สปสช'!E93</f>
        <v>1819</v>
      </c>
    </row>
    <row r="98" spans="1:5" ht="15" thickBot="1">
      <c r="A98" s="32" t="s">
        <v>276</v>
      </c>
      <c r="B98" s="33" t="s">
        <v>277</v>
      </c>
      <c r="C98" s="33" t="s">
        <v>350</v>
      </c>
      <c r="D98" s="33" t="s">
        <v>365</v>
      </c>
      <c r="E98" s="34">
        <f>'data02-2565สปสช'!E94</f>
        <v>3422</v>
      </c>
    </row>
    <row r="99" spans="1:5" ht="15" thickBot="1">
      <c r="A99" s="32" t="s">
        <v>276</v>
      </c>
      <c r="B99" s="33" t="s">
        <v>277</v>
      </c>
      <c r="C99" s="33" t="s">
        <v>350</v>
      </c>
      <c r="D99" s="33" t="s">
        <v>350</v>
      </c>
      <c r="E99" s="34">
        <f>'data02-2565สปสช'!E95</f>
        <v>5805</v>
      </c>
    </row>
    <row r="100" spans="1:5" ht="15" thickBot="1">
      <c r="A100" s="32" t="s">
        <v>276</v>
      </c>
      <c r="B100" s="33" t="s">
        <v>277</v>
      </c>
      <c r="C100" s="33" t="s">
        <v>350</v>
      </c>
      <c r="D100" s="33" t="s">
        <v>366</v>
      </c>
      <c r="E100" s="34">
        <f>'data02-2565สปสช'!E96</f>
        <v>988</v>
      </c>
    </row>
    <row r="101" spans="1:5" ht="15.75" thickBot="1">
      <c r="A101" s="32"/>
      <c r="B101" s="33"/>
      <c r="C101" s="33"/>
      <c r="D101" s="33"/>
      <c r="E101" s="35">
        <f>SUM(E84:E100)</f>
        <v>39405</v>
      </c>
    </row>
    <row r="102" spans="1:5" ht="15" thickBot="1">
      <c r="A102" s="32" t="s">
        <v>276</v>
      </c>
      <c r="B102" s="33" t="s">
        <v>277</v>
      </c>
      <c r="C102" s="33" t="s">
        <v>367</v>
      </c>
      <c r="D102" s="33" t="s">
        <v>368</v>
      </c>
      <c r="E102" s="34">
        <f>'data02-2565สปสช'!E97</f>
        <v>1159</v>
      </c>
    </row>
    <row r="103" spans="1:5" ht="15" thickBot="1">
      <c r="A103" s="32" t="s">
        <v>276</v>
      </c>
      <c r="B103" s="33" t="s">
        <v>277</v>
      </c>
      <c r="C103" s="33" t="s">
        <v>367</v>
      </c>
      <c r="D103" s="33" t="s">
        <v>369</v>
      </c>
      <c r="E103" s="34">
        <f>'data02-2565สปสช'!E98</f>
        <v>3942</v>
      </c>
    </row>
    <row r="104" spans="1:5" ht="15" thickBot="1">
      <c r="A104" s="32" t="s">
        <v>276</v>
      </c>
      <c r="B104" s="33" t="s">
        <v>277</v>
      </c>
      <c r="C104" s="33" t="s">
        <v>367</v>
      </c>
      <c r="D104" s="33" t="s">
        <v>370</v>
      </c>
      <c r="E104" s="34">
        <f>'data02-2565สปสช'!E99</f>
        <v>2386</v>
      </c>
    </row>
    <row r="105" spans="1:5" ht="15" thickBot="1">
      <c r="A105" s="32" t="s">
        <v>276</v>
      </c>
      <c r="B105" s="33" t="s">
        <v>277</v>
      </c>
      <c r="C105" s="33" t="s">
        <v>367</v>
      </c>
      <c r="D105" s="33" t="s">
        <v>371</v>
      </c>
      <c r="E105" s="34">
        <f>'data02-2565สปสช'!E100</f>
        <v>2777</v>
      </c>
    </row>
    <row r="106" spans="1:5" ht="15" thickBot="1">
      <c r="A106" s="32" t="s">
        <v>276</v>
      </c>
      <c r="B106" s="33" t="s">
        <v>277</v>
      </c>
      <c r="C106" s="33" t="s">
        <v>367</v>
      </c>
      <c r="D106" s="33" t="s">
        <v>372</v>
      </c>
      <c r="E106" s="34">
        <f>'data02-2565สปสช'!E101</f>
        <v>1492</v>
      </c>
    </row>
    <row r="107" spans="1:5" ht="15" thickBot="1">
      <c r="A107" s="32" t="s">
        <v>276</v>
      </c>
      <c r="B107" s="33" t="s">
        <v>277</v>
      </c>
      <c r="C107" s="33" t="s">
        <v>367</v>
      </c>
      <c r="D107" s="33" t="s">
        <v>373</v>
      </c>
      <c r="E107" s="34">
        <f>'data02-2565สปสช'!E102</f>
        <v>1917</v>
      </c>
    </row>
    <row r="108" spans="1:5" ht="15" thickBot="1">
      <c r="A108" s="32" t="s">
        <v>276</v>
      </c>
      <c r="B108" s="33" t="s">
        <v>277</v>
      </c>
      <c r="C108" s="33" t="s">
        <v>367</v>
      </c>
      <c r="D108" s="33" t="s">
        <v>367</v>
      </c>
      <c r="E108" s="34">
        <f>'data02-2565สปสช'!E103</f>
        <v>3846</v>
      </c>
    </row>
    <row r="109" spans="1:5" ht="15.75" thickBot="1">
      <c r="A109" s="32"/>
      <c r="B109" s="33"/>
      <c r="C109" s="33"/>
      <c r="D109" s="33"/>
      <c r="E109" s="35">
        <f>SUM(E102:E108)</f>
        <v>17519</v>
      </c>
    </row>
    <row r="110" spans="1:5" ht="15" thickBot="1">
      <c r="A110" s="32" t="s">
        <v>276</v>
      </c>
      <c r="B110" s="33" t="s">
        <v>277</v>
      </c>
      <c r="C110" s="33" t="s">
        <v>374</v>
      </c>
      <c r="D110" s="33" t="s">
        <v>375</v>
      </c>
      <c r="E110" s="34">
        <f>'data02-2565สปสช'!E104</f>
        <v>2549</v>
      </c>
    </row>
    <row r="111" spans="1:5" ht="15" thickBot="1">
      <c r="A111" s="32" t="s">
        <v>276</v>
      </c>
      <c r="B111" s="33" t="s">
        <v>277</v>
      </c>
      <c r="C111" s="33" t="s">
        <v>374</v>
      </c>
      <c r="D111" s="33" t="s">
        <v>376</v>
      </c>
      <c r="E111" s="34">
        <f>'data02-2565สปสช'!E105</f>
        <v>2243</v>
      </c>
    </row>
    <row r="112" spans="1:5" ht="15" thickBot="1">
      <c r="A112" s="32" t="s">
        <v>276</v>
      </c>
      <c r="B112" s="33" t="s">
        <v>277</v>
      </c>
      <c r="C112" s="33" t="s">
        <v>374</v>
      </c>
      <c r="D112" s="33" t="s">
        <v>377</v>
      </c>
      <c r="E112" s="34">
        <f>'data02-2565สปสช'!E106</f>
        <v>4071</v>
      </c>
    </row>
    <row r="113" spans="1:5" ht="15" thickBot="1">
      <c r="A113" s="32" t="s">
        <v>276</v>
      </c>
      <c r="B113" s="33" t="s">
        <v>277</v>
      </c>
      <c r="C113" s="33" t="s">
        <v>374</v>
      </c>
      <c r="D113" s="33" t="s">
        <v>378</v>
      </c>
      <c r="E113" s="34">
        <f>'data02-2565สปสช'!E107</f>
        <v>2073</v>
      </c>
    </row>
    <row r="114" spans="1:5" ht="15" thickBot="1">
      <c r="A114" s="32" t="s">
        <v>276</v>
      </c>
      <c r="B114" s="33" t="s">
        <v>277</v>
      </c>
      <c r="C114" s="33" t="s">
        <v>374</v>
      </c>
      <c r="D114" s="33" t="s">
        <v>379</v>
      </c>
      <c r="E114" s="34">
        <f>'data02-2565สปสช'!E108</f>
        <v>3334</v>
      </c>
    </row>
    <row r="115" spans="1:5" ht="15" thickBot="1">
      <c r="A115" s="32" t="s">
        <v>276</v>
      </c>
      <c r="B115" s="33" t="s">
        <v>277</v>
      </c>
      <c r="C115" s="33" t="s">
        <v>374</v>
      </c>
      <c r="D115" s="33" t="s">
        <v>374</v>
      </c>
      <c r="E115" s="34">
        <f>'data02-2565สปสช'!E109</f>
        <v>3348</v>
      </c>
    </row>
    <row r="116" spans="1:5" ht="15" thickBot="1">
      <c r="A116" s="32" t="s">
        <v>276</v>
      </c>
      <c r="B116" s="33" t="s">
        <v>277</v>
      </c>
      <c r="C116" s="33" t="s">
        <v>374</v>
      </c>
      <c r="D116" s="33" t="s">
        <v>380</v>
      </c>
      <c r="E116" s="34">
        <f>'data02-2565สปสช'!E110</f>
        <v>3964</v>
      </c>
    </row>
    <row r="117" spans="1:5" ht="15.75" thickBot="1">
      <c r="A117" s="32"/>
      <c r="B117" s="33"/>
      <c r="C117" s="33"/>
      <c r="D117" s="33"/>
      <c r="E117" s="35">
        <f>SUM(E110:E116)</f>
        <v>21582</v>
      </c>
    </row>
    <row r="118" spans="1:5" ht="15" thickBot="1">
      <c r="A118" s="32" t="s">
        <v>276</v>
      </c>
      <c r="B118" s="33" t="s">
        <v>277</v>
      </c>
      <c r="C118" s="33" t="s">
        <v>381</v>
      </c>
      <c r="D118" s="33" t="s">
        <v>382</v>
      </c>
      <c r="E118" s="34">
        <f>'data02-2565สปสช'!E111</f>
        <v>1378</v>
      </c>
    </row>
    <row r="119" spans="1:5" ht="15" thickBot="1">
      <c r="A119" s="32" t="s">
        <v>276</v>
      </c>
      <c r="B119" s="33" t="s">
        <v>277</v>
      </c>
      <c r="C119" s="33" t="s">
        <v>381</v>
      </c>
      <c r="D119" s="33" t="s">
        <v>383</v>
      </c>
      <c r="E119" s="34">
        <f>'data02-2565สปสช'!E112</f>
        <v>5823</v>
      </c>
    </row>
    <row r="120" spans="1:5" ht="15" thickBot="1">
      <c r="A120" s="32" t="s">
        <v>276</v>
      </c>
      <c r="B120" s="33" t="s">
        <v>277</v>
      </c>
      <c r="C120" s="33" t="s">
        <v>381</v>
      </c>
      <c r="D120" s="33" t="s">
        <v>384</v>
      </c>
      <c r="E120" s="34">
        <f>'data02-2565สปสช'!E113</f>
        <v>1897</v>
      </c>
    </row>
    <row r="121" spans="1:5" ht="15" thickBot="1">
      <c r="A121" s="32" t="s">
        <v>276</v>
      </c>
      <c r="B121" s="33" t="s">
        <v>277</v>
      </c>
      <c r="C121" s="33" t="s">
        <v>381</v>
      </c>
      <c r="D121" s="33" t="s">
        <v>385</v>
      </c>
      <c r="E121" s="34">
        <f>'data02-2565สปสช'!E114</f>
        <v>1048</v>
      </c>
    </row>
    <row r="122" spans="1:5" ht="15" thickBot="1">
      <c r="A122" s="32" t="s">
        <v>276</v>
      </c>
      <c r="B122" s="33" t="s">
        <v>277</v>
      </c>
      <c r="C122" s="33" t="s">
        <v>381</v>
      </c>
      <c r="D122" s="33" t="s">
        <v>386</v>
      </c>
      <c r="E122" s="34">
        <f>'data02-2565สปสช'!E115</f>
        <v>4530</v>
      </c>
    </row>
    <row r="123" spans="1:5" ht="15" thickBot="1">
      <c r="A123" s="32" t="s">
        <v>276</v>
      </c>
      <c r="B123" s="33" t="s">
        <v>277</v>
      </c>
      <c r="C123" s="33" t="s">
        <v>381</v>
      </c>
      <c r="D123" s="33" t="s">
        <v>387</v>
      </c>
      <c r="E123" s="34">
        <f>'data02-2565สปสช'!E116</f>
        <v>2991</v>
      </c>
    </row>
    <row r="124" spans="1:5" ht="15" thickBot="1">
      <c r="A124" s="32" t="s">
        <v>276</v>
      </c>
      <c r="B124" s="33" t="s">
        <v>277</v>
      </c>
      <c r="C124" s="33" t="s">
        <v>381</v>
      </c>
      <c r="D124" s="33" t="s">
        <v>388</v>
      </c>
      <c r="E124" s="34">
        <f>'data02-2565สปสช'!E117</f>
        <v>3318</v>
      </c>
    </row>
    <row r="125" spans="1:5" ht="15" thickBot="1">
      <c r="A125" s="32" t="s">
        <v>276</v>
      </c>
      <c r="B125" s="33" t="s">
        <v>277</v>
      </c>
      <c r="C125" s="33" t="s">
        <v>381</v>
      </c>
      <c r="D125" s="33" t="s">
        <v>389</v>
      </c>
      <c r="E125" s="34">
        <f>'data02-2565สปสช'!E118</f>
        <v>2170</v>
      </c>
    </row>
    <row r="126" spans="1:5" ht="15" thickBot="1">
      <c r="A126" s="32" t="s">
        <v>276</v>
      </c>
      <c r="B126" s="33" t="s">
        <v>277</v>
      </c>
      <c r="C126" s="33" t="s">
        <v>381</v>
      </c>
      <c r="D126" s="33" t="s">
        <v>390</v>
      </c>
      <c r="E126" s="34">
        <f>'data02-2565สปสช'!E119</f>
        <v>3361</v>
      </c>
    </row>
    <row r="127" spans="1:5" ht="15" thickBot="1">
      <c r="A127" s="32" t="s">
        <v>276</v>
      </c>
      <c r="B127" s="33" t="s">
        <v>277</v>
      </c>
      <c r="C127" s="33" t="s">
        <v>381</v>
      </c>
      <c r="D127" s="33" t="s">
        <v>391</v>
      </c>
      <c r="E127" s="34">
        <f>'data02-2565สปสช'!E120</f>
        <v>7972</v>
      </c>
    </row>
    <row r="128" spans="1:5" ht="15" thickBot="1">
      <c r="A128" s="32" t="s">
        <v>276</v>
      </c>
      <c r="B128" s="33" t="s">
        <v>277</v>
      </c>
      <c r="C128" s="33" t="s">
        <v>381</v>
      </c>
      <c r="D128" s="33" t="s">
        <v>392</v>
      </c>
      <c r="E128" s="34">
        <f>'data02-2565สปสช'!E121</f>
        <v>5864</v>
      </c>
    </row>
    <row r="129" spans="1:6" ht="15" thickBot="1">
      <c r="A129" s="32" t="s">
        <v>276</v>
      </c>
      <c r="B129" s="33" t="s">
        <v>277</v>
      </c>
      <c r="C129" s="33" t="s">
        <v>381</v>
      </c>
      <c r="D129" s="33" t="s">
        <v>393</v>
      </c>
      <c r="E129" s="34">
        <f>'data02-2565สปสช'!E122</f>
        <v>4096</v>
      </c>
    </row>
    <row r="130" spans="1:6" ht="15" thickBot="1">
      <c r="A130" s="32" t="s">
        <v>276</v>
      </c>
      <c r="B130" s="33" t="s">
        <v>277</v>
      </c>
      <c r="C130" s="33" t="s">
        <v>381</v>
      </c>
      <c r="D130" s="33" t="s">
        <v>394</v>
      </c>
      <c r="E130" s="34">
        <f>'data02-2565สปสช'!E123</f>
        <v>1712</v>
      </c>
    </row>
    <row r="131" spans="1:6" ht="15" thickBot="1">
      <c r="A131" s="32" t="s">
        <v>276</v>
      </c>
      <c r="B131" s="33" t="s">
        <v>277</v>
      </c>
      <c r="C131" s="33" t="s">
        <v>381</v>
      </c>
      <c r="D131" s="33" t="s">
        <v>395</v>
      </c>
      <c r="E131" s="34">
        <f>'data02-2565สปสช'!E124</f>
        <v>2503</v>
      </c>
    </row>
    <row r="132" spans="1:6" ht="15" thickBot="1">
      <c r="A132" s="32" t="s">
        <v>276</v>
      </c>
      <c r="B132" s="33" t="s">
        <v>277</v>
      </c>
      <c r="C132" s="33" t="s">
        <v>381</v>
      </c>
      <c r="D132" s="33" t="s">
        <v>396</v>
      </c>
      <c r="E132" s="34">
        <f>'data02-2565สปสช'!E125</f>
        <v>4346</v>
      </c>
    </row>
    <row r="133" spans="1:6" ht="15" thickBot="1">
      <c r="A133" s="32" t="s">
        <v>276</v>
      </c>
      <c r="B133" s="33" t="s">
        <v>277</v>
      </c>
      <c r="C133" s="33" t="s">
        <v>381</v>
      </c>
      <c r="D133" s="33" t="s">
        <v>397</v>
      </c>
      <c r="E133" s="34">
        <f>'data02-2565สปสช'!E126</f>
        <v>3893</v>
      </c>
    </row>
    <row r="134" spans="1:6" ht="15" thickBot="1">
      <c r="A134" s="32" t="s">
        <v>276</v>
      </c>
      <c r="B134" s="33" t="s">
        <v>277</v>
      </c>
      <c r="C134" s="33" t="s">
        <v>381</v>
      </c>
      <c r="D134" s="33" t="s">
        <v>398</v>
      </c>
      <c r="E134" s="34">
        <f>'data02-2565สปสช'!E127</f>
        <v>1574</v>
      </c>
    </row>
    <row r="135" spans="1:6" ht="15" thickBot="1">
      <c r="A135" s="32" t="s">
        <v>276</v>
      </c>
      <c r="B135" s="33" t="s">
        <v>277</v>
      </c>
      <c r="C135" s="33" t="s">
        <v>381</v>
      </c>
      <c r="D135" s="33" t="s">
        <v>381</v>
      </c>
      <c r="E135" s="34">
        <f>'data02-2565สปสช'!E128</f>
        <v>10606</v>
      </c>
    </row>
    <row r="136" spans="1:6" ht="15" thickBot="1">
      <c r="A136" s="32" t="s">
        <v>276</v>
      </c>
      <c r="B136" s="33" t="s">
        <v>277</v>
      </c>
      <c r="C136" s="33" t="s">
        <v>381</v>
      </c>
      <c r="D136" s="33" t="s">
        <v>399</v>
      </c>
      <c r="E136" s="34">
        <f>'data02-2565สปสช'!E129</f>
        <v>2225</v>
      </c>
    </row>
    <row r="137" spans="1:6" ht="15.75" thickBot="1">
      <c r="A137" s="32"/>
      <c r="B137" s="33"/>
      <c r="C137" s="33"/>
      <c r="D137" s="33"/>
      <c r="E137" s="35">
        <f>SUM(E118:E136)</f>
        <v>71307</v>
      </c>
    </row>
    <row r="138" spans="1:6" ht="15.75" thickBot="1">
      <c r="A138" s="36" t="s">
        <v>276</v>
      </c>
      <c r="B138" s="37" t="s">
        <v>277</v>
      </c>
      <c r="C138" s="37" t="s">
        <v>400</v>
      </c>
      <c r="D138" s="37" t="s">
        <v>400</v>
      </c>
      <c r="E138" s="35">
        <f>'data02-2565สปสช'!E130</f>
        <v>2262</v>
      </c>
    </row>
    <row r="139" spans="1:6" ht="18">
      <c r="D139" s="89" t="s">
        <v>600</v>
      </c>
      <c r="E139" s="90">
        <f>SUM(E138,E137,E117,E109,E101,E83,E74,E56,E40,E28)</f>
        <v>384527</v>
      </c>
    </row>
    <row r="140" spans="1:6" ht="18">
      <c r="D140" s="89" t="s">
        <v>601</v>
      </c>
      <c r="E140" s="90">
        <f>SUM(E137,E117,E109,E101,E83,E74,E56,E40,E28)</f>
        <v>382265</v>
      </c>
    </row>
    <row r="141" spans="1:6">
      <c r="F141" s="88">
        <f>E139-E138</f>
        <v>382265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0"/>
  <sheetViews>
    <sheetView workbookViewId="0">
      <selection activeCell="D26" sqref="D26"/>
    </sheetView>
  </sheetViews>
  <sheetFormatPr defaultColWidth="38.75" defaultRowHeight="14.25"/>
  <cols>
    <col min="1" max="1" width="16.125" bestFit="1" customWidth="1"/>
    <col min="2" max="2" width="6.625" bestFit="1" customWidth="1"/>
    <col min="3" max="3" width="22.25" bestFit="1" customWidth="1"/>
    <col min="4" max="4" width="62.625" bestFit="1" customWidth="1"/>
    <col min="5" max="5" width="41.875" bestFit="1" customWidth="1"/>
  </cols>
  <sheetData>
    <row r="1" spans="1:5" ht="15">
      <c r="A1" s="28" t="s">
        <v>271</v>
      </c>
      <c r="B1" s="29" t="s">
        <v>272</v>
      </c>
      <c r="C1" s="29" t="s">
        <v>273</v>
      </c>
      <c r="D1" s="29" t="s">
        <v>274</v>
      </c>
      <c r="E1" s="29" t="s">
        <v>275</v>
      </c>
    </row>
    <row r="2" spans="1:5" ht="15">
      <c r="A2" s="57"/>
      <c r="B2" s="53"/>
      <c r="C2" s="53"/>
      <c r="D2" s="53"/>
      <c r="E2" s="53"/>
    </row>
    <row r="3" spans="1:5" ht="15" thickBot="1">
      <c r="A3" s="58" t="s">
        <v>276</v>
      </c>
      <c r="B3" s="54" t="s">
        <v>277</v>
      </c>
      <c r="C3" s="54" t="s">
        <v>278</v>
      </c>
      <c r="D3" s="54" t="s">
        <v>401</v>
      </c>
      <c r="E3" s="59">
        <v>3432</v>
      </c>
    </row>
    <row r="4" spans="1:5" ht="15" thickBot="1">
      <c r="A4" s="60" t="s">
        <v>276</v>
      </c>
      <c r="B4" s="55" t="s">
        <v>277</v>
      </c>
      <c r="C4" s="55" t="s">
        <v>278</v>
      </c>
      <c r="D4" s="55" t="s">
        <v>279</v>
      </c>
      <c r="E4" s="61">
        <v>6275</v>
      </c>
    </row>
    <row r="5" spans="1:5" ht="15" thickBot="1">
      <c r="A5" s="62" t="s">
        <v>276</v>
      </c>
      <c r="B5" s="56" t="s">
        <v>277</v>
      </c>
      <c r="C5" s="56" t="s">
        <v>278</v>
      </c>
      <c r="D5" s="56" t="s">
        <v>280</v>
      </c>
      <c r="E5" s="63">
        <v>6291</v>
      </c>
    </row>
    <row r="6" spans="1:5" ht="15" thickBot="1">
      <c r="A6" s="60" t="s">
        <v>276</v>
      </c>
      <c r="B6" s="55" t="s">
        <v>277</v>
      </c>
      <c r="C6" s="55" t="s">
        <v>278</v>
      </c>
      <c r="D6" s="55" t="s">
        <v>281</v>
      </c>
      <c r="E6" s="61">
        <v>2839</v>
      </c>
    </row>
    <row r="7" spans="1:5" ht="15" thickBot="1">
      <c r="A7" s="62" t="s">
        <v>276</v>
      </c>
      <c r="B7" s="56" t="s">
        <v>277</v>
      </c>
      <c r="C7" s="56" t="s">
        <v>278</v>
      </c>
      <c r="D7" s="56" t="s">
        <v>282</v>
      </c>
      <c r="E7" s="63">
        <v>1294</v>
      </c>
    </row>
    <row r="8" spans="1:5" ht="15" thickBot="1">
      <c r="A8" s="60" t="s">
        <v>276</v>
      </c>
      <c r="B8" s="55" t="s">
        <v>277</v>
      </c>
      <c r="C8" s="55" t="s">
        <v>278</v>
      </c>
      <c r="D8" s="55" t="s">
        <v>283</v>
      </c>
      <c r="E8" s="61">
        <v>4029</v>
      </c>
    </row>
    <row r="9" spans="1:5" ht="15" thickBot="1">
      <c r="A9" s="62" t="s">
        <v>276</v>
      </c>
      <c r="B9" s="56" t="s">
        <v>277</v>
      </c>
      <c r="C9" s="56" t="s">
        <v>278</v>
      </c>
      <c r="D9" s="56" t="s">
        <v>284</v>
      </c>
      <c r="E9" s="63">
        <v>1949</v>
      </c>
    </row>
    <row r="10" spans="1:5" ht="15" thickBot="1">
      <c r="A10" s="60" t="s">
        <v>276</v>
      </c>
      <c r="B10" s="55" t="s">
        <v>277</v>
      </c>
      <c r="C10" s="55" t="s">
        <v>278</v>
      </c>
      <c r="D10" s="55" t="s">
        <v>285</v>
      </c>
      <c r="E10" s="61">
        <v>2536</v>
      </c>
    </row>
    <row r="11" spans="1:5" ht="15" thickBot="1">
      <c r="A11" s="62" t="s">
        <v>276</v>
      </c>
      <c r="B11" s="56" t="s">
        <v>277</v>
      </c>
      <c r="C11" s="56" t="s">
        <v>278</v>
      </c>
      <c r="D11" s="56" t="s">
        <v>286</v>
      </c>
      <c r="E11" s="63">
        <v>2495</v>
      </c>
    </row>
    <row r="12" spans="1:5" ht="15" thickBot="1">
      <c r="A12" s="60" t="s">
        <v>276</v>
      </c>
      <c r="B12" s="55" t="s">
        <v>277</v>
      </c>
      <c r="C12" s="55" t="s">
        <v>278</v>
      </c>
      <c r="D12" s="55" t="s">
        <v>287</v>
      </c>
      <c r="E12" s="61">
        <v>3301</v>
      </c>
    </row>
    <row r="13" spans="1:5" ht="15" thickBot="1">
      <c r="A13" s="62" t="s">
        <v>276</v>
      </c>
      <c r="B13" s="56" t="s">
        <v>277</v>
      </c>
      <c r="C13" s="56" t="s">
        <v>278</v>
      </c>
      <c r="D13" s="56" t="s">
        <v>288</v>
      </c>
      <c r="E13" s="63">
        <v>3830</v>
      </c>
    </row>
    <row r="14" spans="1:5" ht="15" thickBot="1">
      <c r="A14" s="60" t="s">
        <v>276</v>
      </c>
      <c r="B14" s="55" t="s">
        <v>277</v>
      </c>
      <c r="C14" s="55" t="s">
        <v>278</v>
      </c>
      <c r="D14" s="55" t="s">
        <v>289</v>
      </c>
      <c r="E14" s="61">
        <v>4009</v>
      </c>
    </row>
    <row r="15" spans="1:5" ht="15" thickBot="1">
      <c r="A15" s="62" t="s">
        <v>276</v>
      </c>
      <c r="B15" s="56" t="s">
        <v>277</v>
      </c>
      <c r="C15" s="56" t="s">
        <v>278</v>
      </c>
      <c r="D15" s="56" t="s">
        <v>290</v>
      </c>
      <c r="E15" s="63">
        <v>4217</v>
      </c>
    </row>
    <row r="16" spans="1:5" ht="15" thickBot="1">
      <c r="A16" s="60" t="s">
        <v>276</v>
      </c>
      <c r="B16" s="55" t="s">
        <v>277</v>
      </c>
      <c r="C16" s="55" t="s">
        <v>278</v>
      </c>
      <c r="D16" s="55" t="s">
        <v>291</v>
      </c>
      <c r="E16" s="61">
        <v>1848</v>
      </c>
    </row>
    <row r="17" spans="1:5" ht="15" thickBot="1">
      <c r="A17" s="62" t="s">
        <v>276</v>
      </c>
      <c r="B17" s="56" t="s">
        <v>277</v>
      </c>
      <c r="C17" s="56" t="s">
        <v>278</v>
      </c>
      <c r="D17" s="56" t="s">
        <v>292</v>
      </c>
      <c r="E17" s="63">
        <v>3387</v>
      </c>
    </row>
    <row r="18" spans="1:5" ht="15" thickBot="1">
      <c r="A18" s="60" t="s">
        <v>276</v>
      </c>
      <c r="B18" s="55" t="s">
        <v>277</v>
      </c>
      <c r="C18" s="55" t="s">
        <v>278</v>
      </c>
      <c r="D18" s="55" t="s">
        <v>402</v>
      </c>
      <c r="E18" s="61">
        <v>3254</v>
      </c>
    </row>
    <row r="19" spans="1:5" ht="15" thickBot="1">
      <c r="A19" s="62" t="s">
        <v>276</v>
      </c>
      <c r="B19" s="56" t="s">
        <v>277</v>
      </c>
      <c r="C19" s="56" t="s">
        <v>278</v>
      </c>
      <c r="D19" s="56" t="s">
        <v>293</v>
      </c>
      <c r="E19" s="63">
        <v>4026</v>
      </c>
    </row>
    <row r="20" spans="1:5" ht="15" thickBot="1">
      <c r="A20" s="60" t="s">
        <v>276</v>
      </c>
      <c r="B20" s="55" t="s">
        <v>277</v>
      </c>
      <c r="C20" s="55" t="s">
        <v>278</v>
      </c>
      <c r="D20" s="55" t="s">
        <v>403</v>
      </c>
      <c r="E20" s="61">
        <v>4423</v>
      </c>
    </row>
    <row r="21" spans="1:5" ht="15" thickBot="1">
      <c r="A21" s="62" t="s">
        <v>276</v>
      </c>
      <c r="B21" s="56" t="s">
        <v>277</v>
      </c>
      <c r="C21" s="56" t="s">
        <v>278</v>
      </c>
      <c r="D21" s="56" t="s">
        <v>294</v>
      </c>
      <c r="E21" s="63">
        <v>2802</v>
      </c>
    </row>
    <row r="22" spans="1:5" ht="15" thickBot="1">
      <c r="A22" s="60" t="s">
        <v>276</v>
      </c>
      <c r="B22" s="55" t="s">
        <v>277</v>
      </c>
      <c r="C22" s="55" t="s">
        <v>278</v>
      </c>
      <c r="D22" s="55" t="s">
        <v>295</v>
      </c>
      <c r="E22" s="61">
        <v>3447</v>
      </c>
    </row>
    <row r="23" spans="1:5" ht="15" thickBot="1">
      <c r="A23" s="62" t="s">
        <v>276</v>
      </c>
      <c r="B23" s="56" t="s">
        <v>277</v>
      </c>
      <c r="C23" s="56" t="s">
        <v>278</v>
      </c>
      <c r="D23" s="56" t="s">
        <v>296</v>
      </c>
      <c r="E23" s="63">
        <v>2505</v>
      </c>
    </row>
    <row r="24" spans="1:5" ht="15" thickBot="1">
      <c r="A24" s="60" t="s">
        <v>276</v>
      </c>
      <c r="B24" s="55" t="s">
        <v>277</v>
      </c>
      <c r="C24" s="55" t="s">
        <v>278</v>
      </c>
      <c r="D24" s="55" t="s">
        <v>278</v>
      </c>
      <c r="E24" s="64">
        <v>993</v>
      </c>
    </row>
    <row r="25" spans="1:5" ht="15" thickBot="1">
      <c r="A25" s="62" t="s">
        <v>276</v>
      </c>
      <c r="B25" s="56" t="s">
        <v>277</v>
      </c>
      <c r="C25" s="56" t="s">
        <v>278</v>
      </c>
      <c r="D25" s="56" t="s">
        <v>297</v>
      </c>
      <c r="E25" s="63">
        <v>4533</v>
      </c>
    </row>
    <row r="26" spans="1:5" ht="15" thickBot="1">
      <c r="A26" s="60" t="s">
        <v>276</v>
      </c>
      <c r="B26" s="55" t="s">
        <v>277</v>
      </c>
      <c r="C26" s="55" t="s">
        <v>278</v>
      </c>
      <c r="D26" s="55" t="s">
        <v>298</v>
      </c>
      <c r="E26" s="61">
        <v>6794</v>
      </c>
    </row>
    <row r="27" spans="1:5" ht="15" thickBot="1">
      <c r="A27" s="62" t="s">
        <v>276</v>
      </c>
      <c r="B27" s="56" t="s">
        <v>277</v>
      </c>
      <c r="C27" s="56" t="s">
        <v>278</v>
      </c>
      <c r="D27" s="56" t="s">
        <v>299</v>
      </c>
      <c r="E27" s="63">
        <v>1102</v>
      </c>
    </row>
    <row r="28" spans="1:5" ht="15" thickBot="1">
      <c r="A28" s="60" t="s">
        <v>276</v>
      </c>
      <c r="B28" s="55" t="s">
        <v>277</v>
      </c>
      <c r="C28" s="55" t="s">
        <v>278</v>
      </c>
      <c r="D28" s="55" t="s">
        <v>300</v>
      </c>
      <c r="E28" s="61">
        <v>5951</v>
      </c>
    </row>
    <row r="29" spans="1:5" ht="15" thickBot="1">
      <c r="A29" s="62" t="s">
        <v>276</v>
      </c>
      <c r="B29" s="56" t="s">
        <v>277</v>
      </c>
      <c r="C29" s="56" t="s">
        <v>301</v>
      </c>
      <c r="D29" s="56" t="s">
        <v>302</v>
      </c>
      <c r="E29" s="63">
        <v>2213</v>
      </c>
    </row>
    <row r="30" spans="1:5" ht="15" thickBot="1">
      <c r="A30" s="60" t="s">
        <v>276</v>
      </c>
      <c r="B30" s="55" t="s">
        <v>277</v>
      </c>
      <c r="C30" s="55" t="s">
        <v>301</v>
      </c>
      <c r="D30" s="55" t="s">
        <v>303</v>
      </c>
      <c r="E30" s="61">
        <v>1081</v>
      </c>
    </row>
    <row r="31" spans="1:5" ht="15" thickBot="1">
      <c r="A31" s="62" t="s">
        <v>276</v>
      </c>
      <c r="B31" s="56" t="s">
        <v>277</v>
      </c>
      <c r="C31" s="56" t="s">
        <v>301</v>
      </c>
      <c r="D31" s="56" t="s">
        <v>304</v>
      </c>
      <c r="E31" s="63">
        <v>1637</v>
      </c>
    </row>
    <row r="32" spans="1:5" ht="15" thickBot="1">
      <c r="A32" s="60" t="s">
        <v>276</v>
      </c>
      <c r="B32" s="55" t="s">
        <v>277</v>
      </c>
      <c r="C32" s="55" t="s">
        <v>301</v>
      </c>
      <c r="D32" s="55" t="s">
        <v>305</v>
      </c>
      <c r="E32" s="61">
        <v>1691</v>
      </c>
    </row>
    <row r="33" spans="1:5" ht="15" thickBot="1">
      <c r="A33" s="62" t="s">
        <v>276</v>
      </c>
      <c r="B33" s="56" t="s">
        <v>277</v>
      </c>
      <c r="C33" s="56" t="s">
        <v>301</v>
      </c>
      <c r="D33" s="56" t="s">
        <v>306</v>
      </c>
      <c r="E33" s="63">
        <v>2229</v>
      </c>
    </row>
    <row r="34" spans="1:5" ht="15" thickBot="1">
      <c r="A34" s="60" t="s">
        <v>276</v>
      </c>
      <c r="B34" s="55" t="s">
        <v>277</v>
      </c>
      <c r="C34" s="55" t="s">
        <v>301</v>
      </c>
      <c r="D34" s="55" t="s">
        <v>307</v>
      </c>
      <c r="E34" s="61">
        <v>2117</v>
      </c>
    </row>
    <row r="35" spans="1:5" ht="15" thickBot="1">
      <c r="A35" s="62" t="s">
        <v>276</v>
      </c>
      <c r="B35" s="56" t="s">
        <v>277</v>
      </c>
      <c r="C35" s="56" t="s">
        <v>301</v>
      </c>
      <c r="D35" s="56" t="s">
        <v>308</v>
      </c>
      <c r="E35" s="63">
        <v>2223</v>
      </c>
    </row>
    <row r="36" spans="1:5" ht="15" thickBot="1">
      <c r="A36" s="60" t="s">
        <v>276</v>
      </c>
      <c r="B36" s="55" t="s">
        <v>277</v>
      </c>
      <c r="C36" s="55" t="s">
        <v>301</v>
      </c>
      <c r="D36" s="55" t="s">
        <v>309</v>
      </c>
      <c r="E36" s="61">
        <v>1880</v>
      </c>
    </row>
    <row r="37" spans="1:5" ht="15" thickBot="1">
      <c r="A37" s="62" t="s">
        <v>276</v>
      </c>
      <c r="B37" s="56" t="s">
        <v>277</v>
      </c>
      <c r="C37" s="56" t="s">
        <v>301</v>
      </c>
      <c r="D37" s="56" t="s">
        <v>301</v>
      </c>
      <c r="E37" s="65">
        <v>597</v>
      </c>
    </row>
    <row r="38" spans="1:5" ht="15" thickBot="1">
      <c r="A38" s="60" t="s">
        <v>276</v>
      </c>
      <c r="B38" s="55" t="s">
        <v>277</v>
      </c>
      <c r="C38" s="55" t="s">
        <v>301</v>
      </c>
      <c r="D38" s="55" t="s">
        <v>310</v>
      </c>
      <c r="E38" s="64">
        <v>700</v>
      </c>
    </row>
    <row r="39" spans="1:5" ht="15" thickBot="1">
      <c r="A39" s="62" t="s">
        <v>276</v>
      </c>
      <c r="B39" s="56" t="s">
        <v>277</v>
      </c>
      <c r="C39" s="56" t="s">
        <v>301</v>
      </c>
      <c r="D39" s="56" t="s">
        <v>404</v>
      </c>
      <c r="E39" s="63">
        <v>5365</v>
      </c>
    </row>
    <row r="40" spans="1:5" ht="15" thickBot="1">
      <c r="A40" s="60" t="s">
        <v>276</v>
      </c>
      <c r="B40" s="55" t="s">
        <v>277</v>
      </c>
      <c r="C40" s="55" t="s">
        <v>311</v>
      </c>
      <c r="D40" s="55" t="s">
        <v>312</v>
      </c>
      <c r="E40" s="61">
        <v>2599</v>
      </c>
    </row>
    <row r="41" spans="1:5" ht="15" thickBot="1">
      <c r="A41" s="62" t="s">
        <v>276</v>
      </c>
      <c r="B41" s="56" t="s">
        <v>277</v>
      </c>
      <c r="C41" s="56" t="s">
        <v>311</v>
      </c>
      <c r="D41" s="56" t="s">
        <v>313</v>
      </c>
      <c r="E41" s="63">
        <v>3564</v>
      </c>
    </row>
    <row r="42" spans="1:5" ht="15" thickBot="1">
      <c r="A42" s="60" t="s">
        <v>276</v>
      </c>
      <c r="B42" s="55" t="s">
        <v>277</v>
      </c>
      <c r="C42" s="55" t="s">
        <v>311</v>
      </c>
      <c r="D42" s="55" t="s">
        <v>314</v>
      </c>
      <c r="E42" s="61">
        <v>2707</v>
      </c>
    </row>
    <row r="43" spans="1:5" ht="15" thickBot="1">
      <c r="A43" s="62" t="s">
        <v>276</v>
      </c>
      <c r="B43" s="56" t="s">
        <v>277</v>
      </c>
      <c r="C43" s="56" t="s">
        <v>311</v>
      </c>
      <c r="D43" s="56" t="s">
        <v>315</v>
      </c>
      <c r="E43" s="63">
        <v>4048</v>
      </c>
    </row>
    <row r="44" spans="1:5" ht="15" thickBot="1">
      <c r="A44" s="60" t="s">
        <v>276</v>
      </c>
      <c r="B44" s="55" t="s">
        <v>277</v>
      </c>
      <c r="C44" s="55" t="s">
        <v>311</v>
      </c>
      <c r="D44" s="55" t="s">
        <v>316</v>
      </c>
      <c r="E44" s="61">
        <v>2929</v>
      </c>
    </row>
    <row r="45" spans="1:5" ht="15" thickBot="1">
      <c r="A45" s="62" t="s">
        <v>276</v>
      </c>
      <c r="B45" s="56" t="s">
        <v>277</v>
      </c>
      <c r="C45" s="56" t="s">
        <v>311</v>
      </c>
      <c r="D45" s="56" t="s">
        <v>317</v>
      </c>
      <c r="E45" s="63">
        <v>4396</v>
      </c>
    </row>
    <row r="46" spans="1:5" ht="15" thickBot="1">
      <c r="A46" s="60" t="s">
        <v>276</v>
      </c>
      <c r="B46" s="55" t="s">
        <v>277</v>
      </c>
      <c r="C46" s="55" t="s">
        <v>311</v>
      </c>
      <c r="D46" s="55" t="s">
        <v>318</v>
      </c>
      <c r="E46" s="61">
        <v>3384</v>
      </c>
    </row>
    <row r="47" spans="1:5" ht="15" thickBot="1">
      <c r="A47" s="62" t="s">
        <v>276</v>
      </c>
      <c r="B47" s="56" t="s">
        <v>277</v>
      </c>
      <c r="C47" s="56" t="s">
        <v>311</v>
      </c>
      <c r="D47" s="56" t="s">
        <v>319</v>
      </c>
      <c r="E47" s="63">
        <v>1691</v>
      </c>
    </row>
    <row r="48" spans="1:5" ht="15" thickBot="1">
      <c r="A48" s="60" t="s">
        <v>276</v>
      </c>
      <c r="B48" s="55" t="s">
        <v>277</v>
      </c>
      <c r="C48" s="55" t="s">
        <v>311</v>
      </c>
      <c r="D48" s="55" t="s">
        <v>320</v>
      </c>
      <c r="E48" s="61">
        <v>4642</v>
      </c>
    </row>
    <row r="49" spans="1:5" ht="15" thickBot="1">
      <c r="A49" s="62" t="s">
        <v>276</v>
      </c>
      <c r="B49" s="56" t="s">
        <v>277</v>
      </c>
      <c r="C49" s="56" t="s">
        <v>311</v>
      </c>
      <c r="D49" s="56" t="s">
        <v>321</v>
      </c>
      <c r="E49" s="63">
        <v>3485</v>
      </c>
    </row>
    <row r="50" spans="1:5" ht="15" thickBot="1">
      <c r="A50" s="60" t="s">
        <v>276</v>
      </c>
      <c r="B50" s="55" t="s">
        <v>277</v>
      </c>
      <c r="C50" s="55" t="s">
        <v>311</v>
      </c>
      <c r="D50" s="55" t="s">
        <v>322</v>
      </c>
      <c r="E50" s="61">
        <v>2304</v>
      </c>
    </row>
    <row r="51" spans="1:5" ht="15" thickBot="1">
      <c r="A51" s="62" t="s">
        <v>276</v>
      </c>
      <c r="B51" s="56" t="s">
        <v>277</v>
      </c>
      <c r="C51" s="56" t="s">
        <v>311</v>
      </c>
      <c r="D51" s="56" t="s">
        <v>323</v>
      </c>
      <c r="E51" s="63">
        <v>3295</v>
      </c>
    </row>
    <row r="52" spans="1:5" ht="15" thickBot="1">
      <c r="A52" s="60" t="s">
        <v>276</v>
      </c>
      <c r="B52" s="55" t="s">
        <v>277</v>
      </c>
      <c r="C52" s="55" t="s">
        <v>311</v>
      </c>
      <c r="D52" s="55" t="s">
        <v>311</v>
      </c>
      <c r="E52" s="64">
        <v>283</v>
      </c>
    </row>
    <row r="53" spans="1:5" ht="15" thickBot="1">
      <c r="A53" s="62" t="s">
        <v>276</v>
      </c>
      <c r="B53" s="56" t="s">
        <v>277</v>
      </c>
      <c r="C53" s="56" t="s">
        <v>311</v>
      </c>
      <c r="D53" s="56" t="s">
        <v>324</v>
      </c>
      <c r="E53" s="63">
        <v>1444</v>
      </c>
    </row>
    <row r="54" spans="1:5" ht="15" thickBot="1">
      <c r="A54" s="60" t="s">
        <v>276</v>
      </c>
      <c r="B54" s="55" t="s">
        <v>277</v>
      </c>
      <c r="C54" s="55" t="s">
        <v>311</v>
      </c>
      <c r="D54" s="55" t="s">
        <v>325</v>
      </c>
      <c r="E54" s="61">
        <v>6857</v>
      </c>
    </row>
    <row r="55" spans="1:5" ht="15" thickBot="1">
      <c r="A55" s="62" t="s">
        <v>276</v>
      </c>
      <c r="B55" s="56" t="s">
        <v>277</v>
      </c>
      <c r="C55" s="56" t="s">
        <v>326</v>
      </c>
      <c r="D55" s="56" t="s">
        <v>327</v>
      </c>
      <c r="E55" s="63">
        <v>4716</v>
      </c>
    </row>
    <row r="56" spans="1:5" ht="15" thickBot="1">
      <c r="A56" s="60" t="s">
        <v>276</v>
      </c>
      <c r="B56" s="55" t="s">
        <v>277</v>
      </c>
      <c r="C56" s="55" t="s">
        <v>326</v>
      </c>
      <c r="D56" s="55" t="s">
        <v>328</v>
      </c>
      <c r="E56" s="61">
        <v>3003</v>
      </c>
    </row>
    <row r="57" spans="1:5" ht="15" thickBot="1">
      <c r="A57" s="62" t="s">
        <v>276</v>
      </c>
      <c r="B57" s="56" t="s">
        <v>277</v>
      </c>
      <c r="C57" s="56" t="s">
        <v>326</v>
      </c>
      <c r="D57" s="56" t="s">
        <v>329</v>
      </c>
      <c r="E57" s="63">
        <v>2247</v>
      </c>
    </row>
    <row r="58" spans="1:5" ht="15" thickBot="1">
      <c r="A58" s="60" t="s">
        <v>276</v>
      </c>
      <c r="B58" s="55" t="s">
        <v>277</v>
      </c>
      <c r="C58" s="55" t="s">
        <v>326</v>
      </c>
      <c r="D58" s="55" t="s">
        <v>405</v>
      </c>
      <c r="E58" s="61">
        <v>2430</v>
      </c>
    </row>
    <row r="59" spans="1:5" ht="15" thickBot="1">
      <c r="A59" s="62" t="s">
        <v>276</v>
      </c>
      <c r="B59" s="56" t="s">
        <v>277</v>
      </c>
      <c r="C59" s="56" t="s">
        <v>326</v>
      </c>
      <c r="D59" s="56" t="s">
        <v>330</v>
      </c>
      <c r="E59" s="63">
        <v>2843</v>
      </c>
    </row>
    <row r="60" spans="1:5" ht="15" thickBot="1">
      <c r="A60" s="60" t="s">
        <v>276</v>
      </c>
      <c r="B60" s="55" t="s">
        <v>277</v>
      </c>
      <c r="C60" s="55" t="s">
        <v>326</v>
      </c>
      <c r="D60" s="55" t="s">
        <v>331</v>
      </c>
      <c r="E60" s="61">
        <v>1690</v>
      </c>
    </row>
    <row r="61" spans="1:5" ht="15" thickBot="1">
      <c r="A61" s="62" t="s">
        <v>276</v>
      </c>
      <c r="B61" s="56" t="s">
        <v>277</v>
      </c>
      <c r="C61" s="56" t="s">
        <v>326</v>
      </c>
      <c r="D61" s="56" t="s">
        <v>332</v>
      </c>
      <c r="E61" s="63">
        <v>4301</v>
      </c>
    </row>
    <row r="62" spans="1:5" ht="15" thickBot="1">
      <c r="A62" s="60" t="s">
        <v>276</v>
      </c>
      <c r="B62" s="55" t="s">
        <v>277</v>
      </c>
      <c r="C62" s="55" t="s">
        <v>326</v>
      </c>
      <c r="D62" s="55" t="s">
        <v>333</v>
      </c>
      <c r="E62" s="64">
        <v>862</v>
      </c>
    </row>
    <row r="63" spans="1:5" ht="15" thickBot="1">
      <c r="A63" s="62" t="s">
        <v>276</v>
      </c>
      <c r="B63" s="56" t="s">
        <v>277</v>
      </c>
      <c r="C63" s="56" t="s">
        <v>326</v>
      </c>
      <c r="D63" s="56" t="s">
        <v>334</v>
      </c>
      <c r="E63" s="63">
        <v>2441</v>
      </c>
    </row>
    <row r="64" spans="1:5" ht="15" thickBot="1">
      <c r="A64" s="60" t="s">
        <v>276</v>
      </c>
      <c r="B64" s="55" t="s">
        <v>277</v>
      </c>
      <c r="C64" s="55" t="s">
        <v>326</v>
      </c>
      <c r="D64" s="55" t="s">
        <v>335</v>
      </c>
      <c r="E64" s="61">
        <v>1263</v>
      </c>
    </row>
    <row r="65" spans="1:5" ht="15" thickBot="1">
      <c r="A65" s="62" t="s">
        <v>276</v>
      </c>
      <c r="B65" s="56" t="s">
        <v>277</v>
      </c>
      <c r="C65" s="56" t="s">
        <v>326</v>
      </c>
      <c r="D65" s="56" t="s">
        <v>336</v>
      </c>
      <c r="E65" s="63">
        <v>1343</v>
      </c>
    </row>
    <row r="66" spans="1:5" ht="15" thickBot="1">
      <c r="A66" s="60" t="s">
        <v>276</v>
      </c>
      <c r="B66" s="55" t="s">
        <v>277</v>
      </c>
      <c r="C66" s="55" t="s">
        <v>326</v>
      </c>
      <c r="D66" s="55" t="s">
        <v>337</v>
      </c>
      <c r="E66" s="61">
        <v>1097</v>
      </c>
    </row>
    <row r="67" spans="1:5" ht="15" thickBot="1">
      <c r="A67" s="62" t="s">
        <v>276</v>
      </c>
      <c r="B67" s="56" t="s">
        <v>277</v>
      </c>
      <c r="C67" s="56" t="s">
        <v>326</v>
      </c>
      <c r="D67" s="56" t="s">
        <v>338</v>
      </c>
      <c r="E67" s="63">
        <v>3131</v>
      </c>
    </row>
    <row r="68" spans="1:5" ht="15" thickBot="1">
      <c r="A68" s="60" t="s">
        <v>276</v>
      </c>
      <c r="B68" s="55" t="s">
        <v>277</v>
      </c>
      <c r="C68" s="55" t="s">
        <v>326</v>
      </c>
      <c r="D68" s="55" t="s">
        <v>339</v>
      </c>
      <c r="E68" s="61">
        <v>1898</v>
      </c>
    </row>
    <row r="69" spans="1:5" ht="15" thickBot="1">
      <c r="A69" s="62" t="s">
        <v>276</v>
      </c>
      <c r="B69" s="56" t="s">
        <v>277</v>
      </c>
      <c r="C69" s="56" t="s">
        <v>326</v>
      </c>
      <c r="D69" s="56" t="s">
        <v>340</v>
      </c>
      <c r="E69" s="63">
        <v>2103</v>
      </c>
    </row>
    <row r="70" spans="1:5" ht="15" thickBot="1">
      <c r="A70" s="60" t="s">
        <v>276</v>
      </c>
      <c r="B70" s="55" t="s">
        <v>277</v>
      </c>
      <c r="C70" s="55" t="s">
        <v>326</v>
      </c>
      <c r="D70" s="55" t="s">
        <v>326</v>
      </c>
      <c r="E70" s="61">
        <v>9070</v>
      </c>
    </row>
    <row r="71" spans="1:5" ht="15" thickBot="1">
      <c r="A71" s="62" t="s">
        <v>276</v>
      </c>
      <c r="B71" s="56" t="s">
        <v>277</v>
      </c>
      <c r="C71" s="56" t="s">
        <v>326</v>
      </c>
      <c r="D71" s="56" t="s">
        <v>341</v>
      </c>
      <c r="E71" s="63">
        <v>1497</v>
      </c>
    </row>
    <row r="72" spans="1:5" ht="15" thickBot="1">
      <c r="A72" s="60" t="s">
        <v>276</v>
      </c>
      <c r="B72" s="55" t="s">
        <v>277</v>
      </c>
      <c r="C72" s="55" t="s">
        <v>342</v>
      </c>
      <c r="D72" s="55" t="s">
        <v>343</v>
      </c>
      <c r="E72" s="61">
        <v>2429</v>
      </c>
    </row>
    <row r="73" spans="1:5" ht="15" thickBot="1">
      <c r="A73" s="62" t="s">
        <v>276</v>
      </c>
      <c r="B73" s="56" t="s">
        <v>277</v>
      </c>
      <c r="C73" s="56" t="s">
        <v>342</v>
      </c>
      <c r="D73" s="56" t="s">
        <v>344</v>
      </c>
      <c r="E73" s="63">
        <v>2999</v>
      </c>
    </row>
    <row r="74" spans="1:5" ht="15" thickBot="1">
      <c r="A74" s="60" t="s">
        <v>276</v>
      </c>
      <c r="B74" s="55" t="s">
        <v>277</v>
      </c>
      <c r="C74" s="55" t="s">
        <v>342</v>
      </c>
      <c r="D74" s="55" t="s">
        <v>345</v>
      </c>
      <c r="E74" s="61">
        <v>1924</v>
      </c>
    </row>
    <row r="75" spans="1:5" ht="15" thickBot="1">
      <c r="A75" s="62" t="s">
        <v>276</v>
      </c>
      <c r="B75" s="56" t="s">
        <v>277</v>
      </c>
      <c r="C75" s="56" t="s">
        <v>342</v>
      </c>
      <c r="D75" s="56" t="s">
        <v>346</v>
      </c>
      <c r="E75" s="63">
        <v>1862</v>
      </c>
    </row>
    <row r="76" spans="1:5" ht="15" thickBot="1">
      <c r="A76" s="60" t="s">
        <v>276</v>
      </c>
      <c r="B76" s="55" t="s">
        <v>277</v>
      </c>
      <c r="C76" s="55" t="s">
        <v>342</v>
      </c>
      <c r="D76" s="55" t="s">
        <v>347</v>
      </c>
      <c r="E76" s="61">
        <v>2526</v>
      </c>
    </row>
    <row r="77" spans="1:5" ht="15" thickBot="1">
      <c r="A77" s="62" t="s">
        <v>276</v>
      </c>
      <c r="B77" s="56" t="s">
        <v>277</v>
      </c>
      <c r="C77" s="56" t="s">
        <v>342</v>
      </c>
      <c r="D77" s="56" t="s">
        <v>348</v>
      </c>
      <c r="E77" s="63">
        <v>2340</v>
      </c>
    </row>
    <row r="78" spans="1:5" ht="15" thickBot="1">
      <c r="A78" s="60" t="s">
        <v>276</v>
      </c>
      <c r="B78" s="55" t="s">
        <v>277</v>
      </c>
      <c r="C78" s="55" t="s">
        <v>342</v>
      </c>
      <c r="D78" s="55" t="s">
        <v>349</v>
      </c>
      <c r="E78" s="61">
        <v>4846</v>
      </c>
    </row>
    <row r="79" spans="1:5" ht="15" thickBot="1">
      <c r="A79" s="62" t="s">
        <v>276</v>
      </c>
      <c r="B79" s="56" t="s">
        <v>277</v>
      </c>
      <c r="C79" s="56" t="s">
        <v>342</v>
      </c>
      <c r="D79" s="56" t="s">
        <v>342</v>
      </c>
      <c r="E79" s="63">
        <v>6668</v>
      </c>
    </row>
    <row r="80" spans="1:5" ht="15" thickBot="1">
      <c r="A80" s="60" t="s">
        <v>276</v>
      </c>
      <c r="B80" s="55" t="s">
        <v>277</v>
      </c>
      <c r="C80" s="55" t="s">
        <v>350</v>
      </c>
      <c r="D80" s="55" t="s">
        <v>351</v>
      </c>
      <c r="E80" s="61">
        <v>2051</v>
      </c>
    </row>
    <row r="81" spans="1:5" ht="15" thickBot="1">
      <c r="A81" s="62" t="s">
        <v>276</v>
      </c>
      <c r="B81" s="56" t="s">
        <v>277</v>
      </c>
      <c r="C81" s="56" t="s">
        <v>350</v>
      </c>
      <c r="D81" s="56" t="s">
        <v>352</v>
      </c>
      <c r="E81" s="63">
        <v>2474</v>
      </c>
    </row>
    <row r="82" spans="1:5" ht="15" thickBot="1">
      <c r="A82" s="60" t="s">
        <v>276</v>
      </c>
      <c r="B82" s="55" t="s">
        <v>277</v>
      </c>
      <c r="C82" s="55" t="s">
        <v>350</v>
      </c>
      <c r="D82" s="55" t="s">
        <v>353</v>
      </c>
      <c r="E82" s="61">
        <v>2301</v>
      </c>
    </row>
    <row r="83" spans="1:5" ht="15" thickBot="1">
      <c r="A83" s="62" t="s">
        <v>276</v>
      </c>
      <c r="B83" s="56" t="s">
        <v>277</v>
      </c>
      <c r="C83" s="56" t="s">
        <v>350</v>
      </c>
      <c r="D83" s="56" t="s">
        <v>354</v>
      </c>
      <c r="E83" s="63">
        <v>2842</v>
      </c>
    </row>
    <row r="84" spans="1:5" ht="15" thickBot="1">
      <c r="A84" s="60" t="s">
        <v>276</v>
      </c>
      <c r="B84" s="55" t="s">
        <v>277</v>
      </c>
      <c r="C84" s="55" t="s">
        <v>350</v>
      </c>
      <c r="D84" s="55" t="s">
        <v>355</v>
      </c>
      <c r="E84" s="61">
        <v>1673</v>
      </c>
    </row>
    <row r="85" spans="1:5" ht="15" thickBot="1">
      <c r="A85" s="62" t="s">
        <v>276</v>
      </c>
      <c r="B85" s="56" t="s">
        <v>277</v>
      </c>
      <c r="C85" s="56" t="s">
        <v>350</v>
      </c>
      <c r="D85" s="56" t="s">
        <v>356</v>
      </c>
      <c r="E85" s="63">
        <v>2882</v>
      </c>
    </row>
    <row r="86" spans="1:5" ht="15" thickBot="1">
      <c r="A86" s="60" t="s">
        <v>276</v>
      </c>
      <c r="B86" s="55" t="s">
        <v>277</v>
      </c>
      <c r="C86" s="55" t="s">
        <v>350</v>
      </c>
      <c r="D86" s="55" t="s">
        <v>357</v>
      </c>
      <c r="E86" s="61">
        <v>2146</v>
      </c>
    </row>
    <row r="87" spans="1:5" ht="15" thickBot="1">
      <c r="A87" s="62" t="s">
        <v>276</v>
      </c>
      <c r="B87" s="56" t="s">
        <v>277</v>
      </c>
      <c r="C87" s="56" t="s">
        <v>350</v>
      </c>
      <c r="D87" s="56" t="s">
        <v>358</v>
      </c>
      <c r="E87" s="63">
        <v>1069</v>
      </c>
    </row>
    <row r="88" spans="1:5" ht="15" thickBot="1">
      <c r="A88" s="60" t="s">
        <v>276</v>
      </c>
      <c r="B88" s="55" t="s">
        <v>277</v>
      </c>
      <c r="C88" s="55" t="s">
        <v>350</v>
      </c>
      <c r="D88" s="55" t="s">
        <v>359</v>
      </c>
      <c r="E88" s="61">
        <v>3252</v>
      </c>
    </row>
    <row r="89" spans="1:5" ht="15" thickBot="1">
      <c r="A89" s="62" t="s">
        <v>276</v>
      </c>
      <c r="B89" s="56" t="s">
        <v>277</v>
      </c>
      <c r="C89" s="56" t="s">
        <v>350</v>
      </c>
      <c r="D89" s="56" t="s">
        <v>360</v>
      </c>
      <c r="E89" s="63">
        <v>2170</v>
      </c>
    </row>
    <row r="90" spans="1:5" ht="15" thickBot="1">
      <c r="A90" s="60" t="s">
        <v>276</v>
      </c>
      <c r="B90" s="55" t="s">
        <v>277</v>
      </c>
      <c r="C90" s="55" t="s">
        <v>350</v>
      </c>
      <c r="D90" s="55" t="s">
        <v>361</v>
      </c>
      <c r="E90" s="61">
        <v>1360</v>
      </c>
    </row>
    <row r="91" spans="1:5" ht="15" thickBot="1">
      <c r="A91" s="62" t="s">
        <v>276</v>
      </c>
      <c r="B91" s="56" t="s">
        <v>277</v>
      </c>
      <c r="C91" s="56" t="s">
        <v>350</v>
      </c>
      <c r="D91" s="56" t="s">
        <v>362</v>
      </c>
      <c r="E91" s="63">
        <v>2147</v>
      </c>
    </row>
    <row r="92" spans="1:5" ht="15" thickBot="1">
      <c r="A92" s="60" t="s">
        <v>276</v>
      </c>
      <c r="B92" s="55" t="s">
        <v>277</v>
      </c>
      <c r="C92" s="55" t="s">
        <v>350</v>
      </c>
      <c r="D92" s="55" t="s">
        <v>363</v>
      </c>
      <c r="E92" s="61">
        <v>1004</v>
      </c>
    </row>
    <row r="93" spans="1:5" ht="15" thickBot="1">
      <c r="A93" s="62" t="s">
        <v>276</v>
      </c>
      <c r="B93" s="56" t="s">
        <v>277</v>
      </c>
      <c r="C93" s="56" t="s">
        <v>350</v>
      </c>
      <c r="D93" s="56" t="s">
        <v>364</v>
      </c>
      <c r="E93" s="63">
        <v>1819</v>
      </c>
    </row>
    <row r="94" spans="1:5" ht="15" thickBot="1">
      <c r="A94" s="60" t="s">
        <v>276</v>
      </c>
      <c r="B94" s="55" t="s">
        <v>277</v>
      </c>
      <c r="C94" s="55" t="s">
        <v>350</v>
      </c>
      <c r="D94" s="55" t="s">
        <v>365</v>
      </c>
      <c r="E94" s="61">
        <v>3422</v>
      </c>
    </row>
    <row r="95" spans="1:5" ht="15" thickBot="1">
      <c r="A95" s="62" t="s">
        <v>276</v>
      </c>
      <c r="B95" s="56" t="s">
        <v>277</v>
      </c>
      <c r="C95" s="56" t="s">
        <v>350</v>
      </c>
      <c r="D95" s="56" t="s">
        <v>350</v>
      </c>
      <c r="E95" s="63">
        <v>5805</v>
      </c>
    </row>
    <row r="96" spans="1:5" ht="15" thickBot="1">
      <c r="A96" s="60" t="s">
        <v>276</v>
      </c>
      <c r="B96" s="55" t="s">
        <v>277</v>
      </c>
      <c r="C96" s="55" t="s">
        <v>350</v>
      </c>
      <c r="D96" s="55" t="s">
        <v>366</v>
      </c>
      <c r="E96" s="64">
        <v>988</v>
      </c>
    </row>
    <row r="97" spans="1:5" ht="15" thickBot="1">
      <c r="A97" s="62" t="s">
        <v>276</v>
      </c>
      <c r="B97" s="56" t="s">
        <v>277</v>
      </c>
      <c r="C97" s="56" t="s">
        <v>367</v>
      </c>
      <c r="D97" s="56" t="s">
        <v>368</v>
      </c>
      <c r="E97" s="63">
        <v>1159</v>
      </c>
    </row>
    <row r="98" spans="1:5" ht="15" thickBot="1">
      <c r="A98" s="60" t="s">
        <v>276</v>
      </c>
      <c r="B98" s="55" t="s">
        <v>277</v>
      </c>
      <c r="C98" s="55" t="s">
        <v>367</v>
      </c>
      <c r="D98" s="55" t="s">
        <v>369</v>
      </c>
      <c r="E98" s="61">
        <v>3942</v>
      </c>
    </row>
    <row r="99" spans="1:5" ht="15" thickBot="1">
      <c r="A99" s="62" t="s">
        <v>276</v>
      </c>
      <c r="B99" s="56" t="s">
        <v>277</v>
      </c>
      <c r="C99" s="56" t="s">
        <v>367</v>
      </c>
      <c r="D99" s="56" t="s">
        <v>370</v>
      </c>
      <c r="E99" s="63">
        <v>2386</v>
      </c>
    </row>
    <row r="100" spans="1:5" ht="15" thickBot="1">
      <c r="A100" s="60" t="s">
        <v>276</v>
      </c>
      <c r="B100" s="55" t="s">
        <v>277</v>
      </c>
      <c r="C100" s="55" t="s">
        <v>367</v>
      </c>
      <c r="D100" s="55" t="s">
        <v>371</v>
      </c>
      <c r="E100" s="61">
        <v>2777</v>
      </c>
    </row>
    <row r="101" spans="1:5" ht="15" thickBot="1">
      <c r="A101" s="62" t="s">
        <v>276</v>
      </c>
      <c r="B101" s="56" t="s">
        <v>277</v>
      </c>
      <c r="C101" s="56" t="s">
        <v>367</v>
      </c>
      <c r="D101" s="56" t="s">
        <v>372</v>
      </c>
      <c r="E101" s="63">
        <v>1492</v>
      </c>
    </row>
    <row r="102" spans="1:5" ht="15" thickBot="1">
      <c r="A102" s="60" t="s">
        <v>276</v>
      </c>
      <c r="B102" s="55" t="s">
        <v>277</v>
      </c>
      <c r="C102" s="55" t="s">
        <v>367</v>
      </c>
      <c r="D102" s="55" t="s">
        <v>373</v>
      </c>
      <c r="E102" s="61">
        <v>1917</v>
      </c>
    </row>
    <row r="103" spans="1:5" ht="15" thickBot="1">
      <c r="A103" s="62" t="s">
        <v>276</v>
      </c>
      <c r="B103" s="56" t="s">
        <v>277</v>
      </c>
      <c r="C103" s="56" t="s">
        <v>367</v>
      </c>
      <c r="D103" s="56" t="s">
        <v>367</v>
      </c>
      <c r="E103" s="63">
        <v>3846</v>
      </c>
    </row>
    <row r="104" spans="1:5" ht="15" thickBot="1">
      <c r="A104" s="60" t="s">
        <v>276</v>
      </c>
      <c r="B104" s="55" t="s">
        <v>277</v>
      </c>
      <c r="C104" s="55" t="s">
        <v>374</v>
      </c>
      <c r="D104" s="55" t="s">
        <v>375</v>
      </c>
      <c r="E104" s="61">
        <v>2549</v>
      </c>
    </row>
    <row r="105" spans="1:5" ht="15" thickBot="1">
      <c r="A105" s="62" t="s">
        <v>276</v>
      </c>
      <c r="B105" s="56" t="s">
        <v>277</v>
      </c>
      <c r="C105" s="56" t="s">
        <v>374</v>
      </c>
      <c r="D105" s="56" t="s">
        <v>376</v>
      </c>
      <c r="E105" s="63">
        <v>2243</v>
      </c>
    </row>
    <row r="106" spans="1:5" ht="15" thickBot="1">
      <c r="A106" s="60" t="s">
        <v>276</v>
      </c>
      <c r="B106" s="55" t="s">
        <v>277</v>
      </c>
      <c r="C106" s="55" t="s">
        <v>374</v>
      </c>
      <c r="D106" s="55" t="s">
        <v>377</v>
      </c>
      <c r="E106" s="61">
        <v>4071</v>
      </c>
    </row>
    <row r="107" spans="1:5" ht="15" thickBot="1">
      <c r="A107" s="62" t="s">
        <v>276</v>
      </c>
      <c r="B107" s="56" t="s">
        <v>277</v>
      </c>
      <c r="C107" s="56" t="s">
        <v>374</v>
      </c>
      <c r="D107" s="56" t="s">
        <v>378</v>
      </c>
      <c r="E107" s="63">
        <v>2073</v>
      </c>
    </row>
    <row r="108" spans="1:5" ht="15" thickBot="1">
      <c r="A108" s="60" t="s">
        <v>276</v>
      </c>
      <c r="B108" s="55" t="s">
        <v>277</v>
      </c>
      <c r="C108" s="55" t="s">
        <v>374</v>
      </c>
      <c r="D108" s="55" t="s">
        <v>379</v>
      </c>
      <c r="E108" s="61">
        <v>3334</v>
      </c>
    </row>
    <row r="109" spans="1:5" ht="15" thickBot="1">
      <c r="A109" s="62" t="s">
        <v>276</v>
      </c>
      <c r="B109" s="56" t="s">
        <v>277</v>
      </c>
      <c r="C109" s="56" t="s">
        <v>374</v>
      </c>
      <c r="D109" s="56" t="s">
        <v>374</v>
      </c>
      <c r="E109" s="63">
        <v>3348</v>
      </c>
    </row>
    <row r="110" spans="1:5" ht="15" thickBot="1">
      <c r="A110" s="60" t="s">
        <v>276</v>
      </c>
      <c r="B110" s="55" t="s">
        <v>277</v>
      </c>
      <c r="C110" s="55" t="s">
        <v>374</v>
      </c>
      <c r="D110" s="55" t="s">
        <v>380</v>
      </c>
      <c r="E110" s="61">
        <v>3964</v>
      </c>
    </row>
    <row r="111" spans="1:5" ht="15" thickBot="1">
      <c r="A111" s="62" t="s">
        <v>276</v>
      </c>
      <c r="B111" s="56" t="s">
        <v>277</v>
      </c>
      <c r="C111" s="56" t="s">
        <v>381</v>
      </c>
      <c r="D111" s="56" t="s">
        <v>382</v>
      </c>
      <c r="E111" s="63">
        <v>1378</v>
      </c>
    </row>
    <row r="112" spans="1:5" ht="15" thickBot="1">
      <c r="A112" s="60" t="s">
        <v>276</v>
      </c>
      <c r="B112" s="55" t="s">
        <v>277</v>
      </c>
      <c r="C112" s="55" t="s">
        <v>381</v>
      </c>
      <c r="D112" s="55" t="s">
        <v>383</v>
      </c>
      <c r="E112" s="61">
        <v>5823</v>
      </c>
    </row>
    <row r="113" spans="1:5" ht="15" thickBot="1">
      <c r="A113" s="62" t="s">
        <v>276</v>
      </c>
      <c r="B113" s="56" t="s">
        <v>277</v>
      </c>
      <c r="C113" s="56" t="s">
        <v>381</v>
      </c>
      <c r="D113" s="56" t="s">
        <v>384</v>
      </c>
      <c r="E113" s="63">
        <v>1897</v>
      </c>
    </row>
    <row r="114" spans="1:5" ht="15" thickBot="1">
      <c r="A114" s="60" t="s">
        <v>276</v>
      </c>
      <c r="B114" s="55" t="s">
        <v>277</v>
      </c>
      <c r="C114" s="55" t="s">
        <v>381</v>
      </c>
      <c r="D114" s="55" t="s">
        <v>385</v>
      </c>
      <c r="E114" s="61">
        <v>1048</v>
      </c>
    </row>
    <row r="115" spans="1:5" ht="15" thickBot="1">
      <c r="A115" s="62" t="s">
        <v>276</v>
      </c>
      <c r="B115" s="56" t="s">
        <v>277</v>
      </c>
      <c r="C115" s="56" t="s">
        <v>381</v>
      </c>
      <c r="D115" s="56" t="s">
        <v>386</v>
      </c>
      <c r="E115" s="63">
        <v>4530</v>
      </c>
    </row>
    <row r="116" spans="1:5" ht="15" thickBot="1">
      <c r="A116" s="60" t="s">
        <v>276</v>
      </c>
      <c r="B116" s="55" t="s">
        <v>277</v>
      </c>
      <c r="C116" s="55" t="s">
        <v>381</v>
      </c>
      <c r="D116" s="55" t="s">
        <v>387</v>
      </c>
      <c r="E116" s="61">
        <v>2991</v>
      </c>
    </row>
    <row r="117" spans="1:5" ht="15" thickBot="1">
      <c r="A117" s="62" t="s">
        <v>276</v>
      </c>
      <c r="B117" s="56" t="s">
        <v>277</v>
      </c>
      <c r="C117" s="56" t="s">
        <v>381</v>
      </c>
      <c r="D117" s="56" t="s">
        <v>388</v>
      </c>
      <c r="E117" s="63">
        <v>3318</v>
      </c>
    </row>
    <row r="118" spans="1:5" ht="15" thickBot="1">
      <c r="A118" s="60" t="s">
        <v>276</v>
      </c>
      <c r="B118" s="55" t="s">
        <v>277</v>
      </c>
      <c r="C118" s="55" t="s">
        <v>381</v>
      </c>
      <c r="D118" s="55" t="s">
        <v>389</v>
      </c>
      <c r="E118" s="61">
        <v>2170</v>
      </c>
    </row>
    <row r="119" spans="1:5" ht="15" thickBot="1">
      <c r="A119" s="62" t="s">
        <v>276</v>
      </c>
      <c r="B119" s="56" t="s">
        <v>277</v>
      </c>
      <c r="C119" s="56" t="s">
        <v>381</v>
      </c>
      <c r="D119" s="56" t="s">
        <v>390</v>
      </c>
      <c r="E119" s="63">
        <v>3361</v>
      </c>
    </row>
    <row r="120" spans="1:5" ht="15" thickBot="1">
      <c r="A120" s="60" t="s">
        <v>276</v>
      </c>
      <c r="B120" s="55" t="s">
        <v>277</v>
      </c>
      <c r="C120" s="55" t="s">
        <v>381</v>
      </c>
      <c r="D120" s="55" t="s">
        <v>391</v>
      </c>
      <c r="E120" s="61">
        <v>7972</v>
      </c>
    </row>
    <row r="121" spans="1:5" ht="15" thickBot="1">
      <c r="A121" s="62" t="s">
        <v>276</v>
      </c>
      <c r="B121" s="56" t="s">
        <v>277</v>
      </c>
      <c r="C121" s="56" t="s">
        <v>381</v>
      </c>
      <c r="D121" s="56" t="s">
        <v>392</v>
      </c>
      <c r="E121" s="63">
        <v>5864</v>
      </c>
    </row>
    <row r="122" spans="1:5" ht="15" thickBot="1">
      <c r="A122" s="60" t="s">
        <v>276</v>
      </c>
      <c r="B122" s="55" t="s">
        <v>277</v>
      </c>
      <c r="C122" s="55" t="s">
        <v>381</v>
      </c>
      <c r="D122" s="55" t="s">
        <v>393</v>
      </c>
      <c r="E122" s="61">
        <v>4096</v>
      </c>
    </row>
    <row r="123" spans="1:5" ht="15" thickBot="1">
      <c r="A123" s="62" t="s">
        <v>276</v>
      </c>
      <c r="B123" s="56" t="s">
        <v>277</v>
      </c>
      <c r="C123" s="56" t="s">
        <v>381</v>
      </c>
      <c r="D123" s="56" t="s">
        <v>394</v>
      </c>
      <c r="E123" s="63">
        <v>1712</v>
      </c>
    </row>
    <row r="124" spans="1:5" ht="15" thickBot="1">
      <c r="A124" s="60" t="s">
        <v>276</v>
      </c>
      <c r="B124" s="55" t="s">
        <v>277</v>
      </c>
      <c r="C124" s="55" t="s">
        <v>381</v>
      </c>
      <c r="D124" s="55" t="s">
        <v>395</v>
      </c>
      <c r="E124" s="61">
        <v>2503</v>
      </c>
    </row>
    <row r="125" spans="1:5" ht="15" thickBot="1">
      <c r="A125" s="62" t="s">
        <v>276</v>
      </c>
      <c r="B125" s="56" t="s">
        <v>277</v>
      </c>
      <c r="C125" s="56" t="s">
        <v>381</v>
      </c>
      <c r="D125" s="56" t="s">
        <v>396</v>
      </c>
      <c r="E125" s="63">
        <v>4346</v>
      </c>
    </row>
    <row r="126" spans="1:5" ht="15" thickBot="1">
      <c r="A126" s="60" t="s">
        <v>276</v>
      </c>
      <c r="B126" s="55" t="s">
        <v>277</v>
      </c>
      <c r="C126" s="55" t="s">
        <v>381</v>
      </c>
      <c r="D126" s="55" t="s">
        <v>397</v>
      </c>
      <c r="E126" s="61">
        <v>3893</v>
      </c>
    </row>
    <row r="127" spans="1:5" ht="15" thickBot="1">
      <c r="A127" s="62" t="s">
        <v>276</v>
      </c>
      <c r="B127" s="56" t="s">
        <v>277</v>
      </c>
      <c r="C127" s="56" t="s">
        <v>381</v>
      </c>
      <c r="D127" s="56" t="s">
        <v>398</v>
      </c>
      <c r="E127" s="63">
        <v>1574</v>
      </c>
    </row>
    <row r="128" spans="1:5" ht="15" thickBot="1">
      <c r="A128" s="60" t="s">
        <v>276</v>
      </c>
      <c r="B128" s="55" t="s">
        <v>277</v>
      </c>
      <c r="C128" s="55" t="s">
        <v>381</v>
      </c>
      <c r="D128" s="55" t="s">
        <v>381</v>
      </c>
      <c r="E128" s="61">
        <v>10606</v>
      </c>
    </row>
    <row r="129" spans="1:5" ht="15" thickBot="1">
      <c r="A129" s="62" t="s">
        <v>276</v>
      </c>
      <c r="B129" s="56" t="s">
        <v>277</v>
      </c>
      <c r="C129" s="56" t="s">
        <v>381</v>
      </c>
      <c r="D129" s="56" t="s">
        <v>399</v>
      </c>
      <c r="E129" s="63">
        <v>2225</v>
      </c>
    </row>
    <row r="130" spans="1:5">
      <c r="A130" s="60" t="s">
        <v>276</v>
      </c>
      <c r="B130" s="55" t="s">
        <v>277</v>
      </c>
      <c r="C130" s="55" t="s">
        <v>400</v>
      </c>
      <c r="D130" s="55" t="s">
        <v>400</v>
      </c>
      <c r="E130" s="61">
        <v>2262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0"/>
  <sheetViews>
    <sheetView workbookViewId="0">
      <selection sqref="A1:A2"/>
    </sheetView>
  </sheetViews>
  <sheetFormatPr defaultRowHeight="14.25"/>
  <cols>
    <col min="1" max="1" width="36" bestFit="1" customWidth="1"/>
    <col min="2" max="2" width="7.75" bestFit="1" customWidth="1"/>
    <col min="3" max="3" width="7.75" customWidth="1"/>
    <col min="4" max="4" width="8.375" customWidth="1"/>
    <col min="5" max="5" width="8.125" customWidth="1"/>
    <col min="6" max="6" width="5.75" bestFit="1" customWidth="1"/>
    <col min="7" max="7" width="5.625" bestFit="1" customWidth="1"/>
    <col min="8" max="8" width="6.625" bestFit="1" customWidth="1"/>
    <col min="9" max="9" width="5.625" bestFit="1" customWidth="1"/>
    <col min="10" max="10" width="8.75" customWidth="1"/>
    <col min="11" max="11" width="8.5" customWidth="1"/>
    <col min="12" max="12" width="9.875" customWidth="1"/>
    <col min="13" max="13" width="17.75" customWidth="1"/>
  </cols>
  <sheetData>
    <row r="1" spans="1:13">
      <c r="A1" s="103" t="s">
        <v>427</v>
      </c>
      <c r="B1" s="103" t="s">
        <v>428</v>
      </c>
      <c r="C1" s="50"/>
      <c r="D1" s="103" t="s">
        <v>429</v>
      </c>
      <c r="E1" s="103"/>
      <c r="F1" s="103" t="s">
        <v>425</v>
      </c>
      <c r="G1" s="103"/>
      <c r="H1" s="104" t="s">
        <v>430</v>
      </c>
      <c r="I1" s="104"/>
      <c r="J1" s="103" t="s">
        <v>431</v>
      </c>
      <c r="K1" s="103"/>
      <c r="L1" s="103" t="s">
        <v>432</v>
      </c>
      <c r="M1" s="103"/>
    </row>
    <row r="2" spans="1:13">
      <c r="A2" s="103"/>
      <c r="B2" s="103"/>
      <c r="C2" s="51" t="s">
        <v>577</v>
      </c>
      <c r="D2" s="46" t="s">
        <v>433</v>
      </c>
      <c r="E2" s="46" t="s">
        <v>434</v>
      </c>
      <c r="F2" s="46" t="s">
        <v>433</v>
      </c>
      <c r="G2" s="46" t="s">
        <v>434</v>
      </c>
      <c r="H2" s="47" t="s">
        <v>433</v>
      </c>
      <c r="I2" s="47" t="s">
        <v>434</v>
      </c>
      <c r="J2" s="46" t="s">
        <v>433</v>
      </c>
      <c r="K2" s="46" t="s">
        <v>434</v>
      </c>
      <c r="L2" s="46" t="s">
        <v>433</v>
      </c>
      <c r="M2" s="46" t="s">
        <v>434</v>
      </c>
    </row>
    <row r="3" spans="1:13" ht="25.5">
      <c r="A3" s="38" t="s">
        <v>435</v>
      </c>
      <c r="B3" s="41">
        <v>2410</v>
      </c>
      <c r="C3" s="52" t="str">
        <f>IF(B3&lt;3000,"S",IF(B3&lt;8000,"M","L"))</f>
        <v>S</v>
      </c>
      <c r="D3" s="38">
        <v>465</v>
      </c>
      <c r="E3" s="38">
        <v>19.29</v>
      </c>
      <c r="F3" s="38">
        <v>635</v>
      </c>
      <c r="G3" s="38">
        <v>26.35</v>
      </c>
      <c r="H3" s="39">
        <v>1305</v>
      </c>
      <c r="I3" s="40">
        <v>54.15</v>
      </c>
      <c r="J3" s="38">
        <v>5</v>
      </c>
      <c r="K3" s="38">
        <v>0.21</v>
      </c>
      <c r="L3" s="38">
        <v>0</v>
      </c>
      <c r="M3" s="38">
        <v>0</v>
      </c>
    </row>
    <row r="4" spans="1:13" ht="15">
      <c r="A4" s="38" t="s">
        <v>436</v>
      </c>
      <c r="B4" s="41">
        <v>5360</v>
      </c>
      <c r="C4" s="48" t="str">
        <f t="shared" ref="C4:C67" si="0">IF(B4&lt;3000,"S",IF(B4&lt;8000,"M","L"))</f>
        <v>M</v>
      </c>
      <c r="D4" s="38">
        <v>120</v>
      </c>
      <c r="E4" s="38">
        <v>2.2400000000000002</v>
      </c>
      <c r="F4" s="41">
        <v>1566</v>
      </c>
      <c r="G4" s="38">
        <v>29.22</v>
      </c>
      <c r="H4" s="39">
        <v>3219</v>
      </c>
      <c r="I4" s="40">
        <v>60.06</v>
      </c>
      <c r="J4" s="38">
        <v>455</v>
      </c>
      <c r="K4" s="38">
        <v>8.49</v>
      </c>
      <c r="L4" s="38">
        <v>0</v>
      </c>
      <c r="M4" s="38">
        <v>0</v>
      </c>
    </row>
    <row r="5" spans="1:13" ht="15">
      <c r="A5" s="38" t="s">
        <v>437</v>
      </c>
      <c r="B5" s="41">
        <v>5298</v>
      </c>
      <c r="C5" s="48" t="str">
        <f t="shared" si="0"/>
        <v>M</v>
      </c>
      <c r="D5" s="38">
        <v>488</v>
      </c>
      <c r="E5" s="38">
        <v>9.2100000000000009</v>
      </c>
      <c r="F5" s="41">
        <v>1491</v>
      </c>
      <c r="G5" s="38">
        <v>28.14</v>
      </c>
      <c r="H5" s="39">
        <v>2596</v>
      </c>
      <c r="I5" s="40">
        <v>49</v>
      </c>
      <c r="J5" s="38">
        <v>723</v>
      </c>
      <c r="K5" s="38">
        <v>13.65</v>
      </c>
      <c r="L5" s="38">
        <v>0</v>
      </c>
      <c r="M5" s="38">
        <v>0</v>
      </c>
    </row>
    <row r="6" spans="1:13" ht="15">
      <c r="A6" s="38" t="s">
        <v>438</v>
      </c>
      <c r="B6" s="41">
        <v>1915</v>
      </c>
      <c r="C6" s="48" t="str">
        <f t="shared" si="0"/>
        <v>S</v>
      </c>
      <c r="D6" s="38">
        <v>85</v>
      </c>
      <c r="E6" s="38">
        <v>4.4400000000000004</v>
      </c>
      <c r="F6" s="38">
        <v>427</v>
      </c>
      <c r="G6" s="38">
        <v>22.3</v>
      </c>
      <c r="H6" s="39">
        <v>1172</v>
      </c>
      <c r="I6" s="40">
        <v>61.2</v>
      </c>
      <c r="J6" s="38">
        <v>231</v>
      </c>
      <c r="K6" s="38">
        <v>12.06</v>
      </c>
      <c r="L6" s="38">
        <v>0</v>
      </c>
      <c r="M6" s="38">
        <v>0</v>
      </c>
    </row>
    <row r="7" spans="1:13" ht="15">
      <c r="A7" s="38" t="s">
        <v>439</v>
      </c>
      <c r="B7" s="38">
        <v>924</v>
      </c>
      <c r="C7" s="48" t="str">
        <f t="shared" si="0"/>
        <v>S</v>
      </c>
      <c r="D7" s="38">
        <v>22</v>
      </c>
      <c r="E7" s="38">
        <v>2.38</v>
      </c>
      <c r="F7" s="38">
        <v>285</v>
      </c>
      <c r="G7" s="38">
        <v>30.84</v>
      </c>
      <c r="H7" s="40">
        <v>616</v>
      </c>
      <c r="I7" s="40">
        <v>66.67</v>
      </c>
      <c r="J7" s="38">
        <v>1</v>
      </c>
      <c r="K7" s="38">
        <v>0.11</v>
      </c>
      <c r="L7" s="38">
        <v>0</v>
      </c>
      <c r="M7" s="38">
        <v>0</v>
      </c>
    </row>
    <row r="8" spans="1:13" ht="25.5">
      <c r="A8" s="38" t="s">
        <v>440</v>
      </c>
      <c r="B8" s="41">
        <v>2949</v>
      </c>
      <c r="C8" s="48" t="str">
        <f t="shared" si="0"/>
        <v>S</v>
      </c>
      <c r="D8" s="38">
        <v>109</v>
      </c>
      <c r="E8" s="38">
        <v>3.7</v>
      </c>
      <c r="F8" s="38">
        <v>705</v>
      </c>
      <c r="G8" s="38">
        <v>23.91</v>
      </c>
      <c r="H8" s="39">
        <v>2132</v>
      </c>
      <c r="I8" s="40">
        <v>72.3</v>
      </c>
      <c r="J8" s="38">
        <v>3</v>
      </c>
      <c r="K8" s="38">
        <v>0.1</v>
      </c>
      <c r="L8" s="38">
        <v>0</v>
      </c>
      <c r="M8" s="38">
        <v>0</v>
      </c>
    </row>
    <row r="9" spans="1:13" ht="15">
      <c r="A9" s="38" t="s">
        <v>441</v>
      </c>
      <c r="B9" s="41">
        <v>1465</v>
      </c>
      <c r="C9" s="48" t="str">
        <f t="shared" si="0"/>
        <v>S</v>
      </c>
      <c r="D9" s="38">
        <v>65</v>
      </c>
      <c r="E9" s="38">
        <v>4.4400000000000004</v>
      </c>
      <c r="F9" s="38">
        <v>332</v>
      </c>
      <c r="G9" s="38">
        <v>22.66</v>
      </c>
      <c r="H9" s="39">
        <v>1067</v>
      </c>
      <c r="I9" s="40">
        <v>72.83</v>
      </c>
      <c r="J9" s="38">
        <v>1</v>
      </c>
      <c r="K9" s="38">
        <v>7.0000000000000007E-2</v>
      </c>
      <c r="L9" s="38">
        <v>0</v>
      </c>
      <c r="M9" s="38">
        <v>0</v>
      </c>
    </row>
    <row r="10" spans="1:13" ht="15">
      <c r="A10" s="38" t="s">
        <v>442</v>
      </c>
      <c r="B10" s="38">
        <v>357</v>
      </c>
      <c r="C10" s="48" t="str">
        <f t="shared" si="0"/>
        <v>S</v>
      </c>
      <c r="D10" s="38">
        <v>13</v>
      </c>
      <c r="E10" s="38">
        <v>3.64</v>
      </c>
      <c r="F10" s="38">
        <v>147</v>
      </c>
      <c r="G10" s="38">
        <v>41.18</v>
      </c>
      <c r="H10" s="40">
        <v>197</v>
      </c>
      <c r="I10" s="40">
        <v>55.18</v>
      </c>
      <c r="J10" s="38">
        <v>0</v>
      </c>
      <c r="K10" s="38">
        <v>0</v>
      </c>
      <c r="L10" s="38">
        <v>0</v>
      </c>
      <c r="M10" s="38">
        <v>0</v>
      </c>
    </row>
    <row r="11" spans="1:13" ht="15">
      <c r="A11" s="38" t="s">
        <v>443</v>
      </c>
      <c r="B11" s="41">
        <v>1842</v>
      </c>
      <c r="C11" s="48" t="str">
        <f t="shared" si="0"/>
        <v>S</v>
      </c>
      <c r="D11" s="38">
        <v>191</v>
      </c>
      <c r="E11" s="38">
        <v>10.37</v>
      </c>
      <c r="F11" s="38">
        <v>479</v>
      </c>
      <c r="G11" s="38">
        <v>26</v>
      </c>
      <c r="H11" s="39">
        <v>1172</v>
      </c>
      <c r="I11" s="40">
        <v>63.63</v>
      </c>
      <c r="J11" s="38">
        <v>0</v>
      </c>
      <c r="K11" s="38">
        <v>0</v>
      </c>
      <c r="L11" s="38">
        <v>0</v>
      </c>
      <c r="M11" s="38">
        <v>0</v>
      </c>
    </row>
    <row r="12" spans="1:13" ht="15">
      <c r="A12" s="38" t="s">
        <v>444</v>
      </c>
      <c r="B12" s="41">
        <v>1928</v>
      </c>
      <c r="C12" s="48" t="str">
        <f t="shared" si="0"/>
        <v>S</v>
      </c>
      <c r="D12" s="38">
        <v>79</v>
      </c>
      <c r="E12" s="38">
        <v>4.0999999999999996</v>
      </c>
      <c r="F12" s="38">
        <v>543</v>
      </c>
      <c r="G12" s="38">
        <v>28.16</v>
      </c>
      <c r="H12" s="39">
        <v>1088</v>
      </c>
      <c r="I12" s="40">
        <v>56.43</v>
      </c>
      <c r="J12" s="38">
        <v>218</v>
      </c>
      <c r="K12" s="38">
        <v>11.31</v>
      </c>
      <c r="L12" s="38">
        <v>0</v>
      </c>
      <c r="M12" s="38">
        <v>0</v>
      </c>
    </row>
    <row r="13" spans="1:13" ht="15">
      <c r="A13" s="38" t="s">
        <v>445</v>
      </c>
      <c r="B13" s="41">
        <v>1657</v>
      </c>
      <c r="C13" s="48" t="str">
        <f t="shared" si="0"/>
        <v>S</v>
      </c>
      <c r="D13" s="38">
        <v>60</v>
      </c>
      <c r="E13" s="38">
        <v>3.62</v>
      </c>
      <c r="F13" s="38">
        <v>256</v>
      </c>
      <c r="G13" s="38">
        <v>15.45</v>
      </c>
      <c r="H13" s="39">
        <v>1341</v>
      </c>
      <c r="I13" s="40">
        <v>80.930000000000007</v>
      </c>
      <c r="J13" s="38">
        <v>0</v>
      </c>
      <c r="K13" s="38">
        <v>0</v>
      </c>
      <c r="L13" s="38">
        <v>0</v>
      </c>
      <c r="M13" s="38">
        <v>0</v>
      </c>
    </row>
    <row r="14" spans="1:13" ht="15">
      <c r="A14" s="38" t="s">
        <v>446</v>
      </c>
      <c r="B14" s="41">
        <v>3049</v>
      </c>
      <c r="C14" s="48" t="str">
        <f t="shared" si="0"/>
        <v>M</v>
      </c>
      <c r="D14" s="38">
        <v>73</v>
      </c>
      <c r="E14" s="38">
        <v>2.39</v>
      </c>
      <c r="F14" s="41">
        <v>1011</v>
      </c>
      <c r="G14" s="38">
        <v>33.159999999999997</v>
      </c>
      <c r="H14" s="39">
        <v>1965</v>
      </c>
      <c r="I14" s="40">
        <v>64.45</v>
      </c>
      <c r="J14" s="38">
        <v>0</v>
      </c>
      <c r="K14" s="38">
        <v>0</v>
      </c>
      <c r="L14" s="38">
        <v>0</v>
      </c>
      <c r="M14" s="38">
        <v>0</v>
      </c>
    </row>
    <row r="15" spans="1:13" ht="15">
      <c r="A15" s="38" t="s">
        <v>447</v>
      </c>
      <c r="B15" s="41">
        <v>1494</v>
      </c>
      <c r="C15" s="48" t="str">
        <f t="shared" si="0"/>
        <v>S</v>
      </c>
      <c r="D15" s="38">
        <v>71</v>
      </c>
      <c r="E15" s="38">
        <v>4.75</v>
      </c>
      <c r="F15" s="38">
        <v>235</v>
      </c>
      <c r="G15" s="38">
        <v>15.73</v>
      </c>
      <c r="H15" s="40">
        <v>900</v>
      </c>
      <c r="I15" s="40">
        <v>60.24</v>
      </c>
      <c r="J15" s="38">
        <v>288</v>
      </c>
      <c r="K15" s="38">
        <v>19.28</v>
      </c>
      <c r="L15" s="38">
        <v>0</v>
      </c>
      <c r="M15" s="38">
        <v>0</v>
      </c>
    </row>
    <row r="16" spans="1:13" ht="15">
      <c r="A16" s="38" t="s">
        <v>448</v>
      </c>
      <c r="B16" s="41">
        <v>1458</v>
      </c>
      <c r="C16" s="48" t="str">
        <f t="shared" si="0"/>
        <v>S</v>
      </c>
      <c r="D16" s="38">
        <v>70</v>
      </c>
      <c r="E16" s="38">
        <v>4.8</v>
      </c>
      <c r="F16" s="38">
        <v>400</v>
      </c>
      <c r="G16" s="38">
        <v>27.43</v>
      </c>
      <c r="H16" s="40">
        <v>891</v>
      </c>
      <c r="I16" s="40">
        <v>61.11</v>
      </c>
      <c r="J16" s="38">
        <v>97</v>
      </c>
      <c r="K16" s="38">
        <v>6.65</v>
      </c>
      <c r="L16" s="38">
        <v>0</v>
      </c>
      <c r="M16" s="38">
        <v>0</v>
      </c>
    </row>
    <row r="17" spans="1:13" ht="15">
      <c r="A17" s="38" t="s">
        <v>449</v>
      </c>
      <c r="B17" s="41">
        <v>2160</v>
      </c>
      <c r="C17" s="48" t="str">
        <f t="shared" si="0"/>
        <v>S</v>
      </c>
      <c r="D17" s="38">
        <v>94</v>
      </c>
      <c r="E17" s="38">
        <v>4.3499999999999996</v>
      </c>
      <c r="F17" s="38">
        <v>725</v>
      </c>
      <c r="G17" s="38">
        <v>33.56</v>
      </c>
      <c r="H17" s="39">
        <v>1328</v>
      </c>
      <c r="I17" s="40">
        <v>61.48</v>
      </c>
      <c r="J17" s="38">
        <v>13</v>
      </c>
      <c r="K17" s="38">
        <v>0.6</v>
      </c>
      <c r="L17" s="38">
        <v>0</v>
      </c>
      <c r="M17" s="38">
        <v>0</v>
      </c>
    </row>
    <row r="18" spans="1:13" ht="15">
      <c r="A18" s="38" t="s">
        <v>450</v>
      </c>
      <c r="B18" s="41">
        <v>2620</v>
      </c>
      <c r="C18" s="48" t="str">
        <f t="shared" si="0"/>
        <v>S</v>
      </c>
      <c r="D18" s="38">
        <v>17</v>
      </c>
      <c r="E18" s="38">
        <v>0.65</v>
      </c>
      <c r="F18" s="38">
        <v>579</v>
      </c>
      <c r="G18" s="38">
        <v>22.1</v>
      </c>
      <c r="H18" s="39">
        <v>2024</v>
      </c>
      <c r="I18" s="40">
        <v>77.25</v>
      </c>
      <c r="J18" s="38">
        <v>0</v>
      </c>
      <c r="K18" s="38">
        <v>0</v>
      </c>
      <c r="L18" s="38">
        <v>0</v>
      </c>
      <c r="M18" s="38">
        <v>0</v>
      </c>
    </row>
    <row r="19" spans="1:13" ht="15">
      <c r="A19" s="38" t="s">
        <v>451</v>
      </c>
      <c r="B19" s="41">
        <v>2859</v>
      </c>
      <c r="C19" s="48" t="str">
        <f t="shared" si="0"/>
        <v>S</v>
      </c>
      <c r="D19" s="38">
        <v>70</v>
      </c>
      <c r="E19" s="38">
        <v>2.4500000000000002</v>
      </c>
      <c r="F19" s="38">
        <v>980</v>
      </c>
      <c r="G19" s="38">
        <v>34.28</v>
      </c>
      <c r="H19" s="39">
        <v>1804</v>
      </c>
      <c r="I19" s="40">
        <v>63.1</v>
      </c>
      <c r="J19" s="38">
        <v>5</v>
      </c>
      <c r="K19" s="38">
        <v>0.17</v>
      </c>
      <c r="L19" s="38">
        <v>0</v>
      </c>
      <c r="M19" s="38">
        <v>0</v>
      </c>
    </row>
    <row r="20" spans="1:13" ht="15">
      <c r="A20" s="38" t="s">
        <v>452</v>
      </c>
      <c r="B20" s="41">
        <v>2821</v>
      </c>
      <c r="C20" s="48" t="str">
        <f t="shared" si="0"/>
        <v>S</v>
      </c>
      <c r="D20" s="38">
        <v>127</v>
      </c>
      <c r="E20" s="38">
        <v>4.5</v>
      </c>
      <c r="F20" s="38">
        <v>908</v>
      </c>
      <c r="G20" s="38">
        <v>32.19</v>
      </c>
      <c r="H20" s="39">
        <v>1784</v>
      </c>
      <c r="I20" s="40">
        <v>63.24</v>
      </c>
      <c r="J20" s="38">
        <v>2</v>
      </c>
      <c r="K20" s="38">
        <v>7.0000000000000007E-2</v>
      </c>
      <c r="L20" s="38">
        <v>0</v>
      </c>
      <c r="M20" s="38">
        <v>0</v>
      </c>
    </row>
    <row r="21" spans="1:13" ht="15">
      <c r="A21" s="38" t="s">
        <v>453</v>
      </c>
      <c r="B21" s="41">
        <v>2037</v>
      </c>
      <c r="C21" s="48" t="str">
        <f t="shared" si="0"/>
        <v>S</v>
      </c>
      <c r="D21" s="38">
        <v>82</v>
      </c>
      <c r="E21" s="38">
        <v>4.03</v>
      </c>
      <c r="F21" s="38">
        <v>612</v>
      </c>
      <c r="G21" s="38">
        <v>30.04</v>
      </c>
      <c r="H21" s="39">
        <v>1337</v>
      </c>
      <c r="I21" s="40">
        <v>65.64</v>
      </c>
      <c r="J21" s="38">
        <v>6</v>
      </c>
      <c r="K21" s="38">
        <v>0.28999999999999998</v>
      </c>
      <c r="L21" s="38">
        <v>0</v>
      </c>
      <c r="M21" s="38">
        <v>0</v>
      </c>
    </row>
    <row r="22" spans="1:13" ht="25.5">
      <c r="A22" s="38" t="s">
        <v>454</v>
      </c>
      <c r="B22" s="41">
        <v>1014</v>
      </c>
      <c r="C22" s="48" t="str">
        <f t="shared" si="0"/>
        <v>S</v>
      </c>
      <c r="D22" s="38">
        <v>22</v>
      </c>
      <c r="E22" s="38">
        <v>2.17</v>
      </c>
      <c r="F22" s="38">
        <v>238</v>
      </c>
      <c r="G22" s="38">
        <v>23.47</v>
      </c>
      <c r="H22" s="40">
        <v>753</v>
      </c>
      <c r="I22" s="40">
        <v>74.260000000000005</v>
      </c>
      <c r="J22" s="38">
        <v>1</v>
      </c>
      <c r="K22" s="38">
        <v>0.1</v>
      </c>
      <c r="L22" s="38">
        <v>0</v>
      </c>
      <c r="M22" s="38">
        <v>0</v>
      </c>
    </row>
    <row r="23" spans="1:13" ht="15">
      <c r="A23" s="38" t="s">
        <v>455</v>
      </c>
      <c r="B23" s="41">
        <v>1015</v>
      </c>
      <c r="C23" s="48" t="str">
        <f t="shared" si="0"/>
        <v>S</v>
      </c>
      <c r="D23" s="38">
        <v>47</v>
      </c>
      <c r="E23" s="38">
        <v>4.63</v>
      </c>
      <c r="F23" s="38">
        <v>264</v>
      </c>
      <c r="G23" s="38">
        <v>26.01</v>
      </c>
      <c r="H23" s="40">
        <v>668</v>
      </c>
      <c r="I23" s="40">
        <v>65.81</v>
      </c>
      <c r="J23" s="38">
        <v>36</v>
      </c>
      <c r="K23" s="38">
        <v>3.55</v>
      </c>
      <c r="L23" s="38">
        <v>0</v>
      </c>
      <c r="M23" s="38">
        <v>0</v>
      </c>
    </row>
    <row r="24" spans="1:13" ht="25.5">
      <c r="A24" s="38" t="s">
        <v>456</v>
      </c>
      <c r="B24" s="38">
        <v>733</v>
      </c>
      <c r="C24" s="48" t="str">
        <f t="shared" si="0"/>
        <v>S</v>
      </c>
      <c r="D24" s="38">
        <v>12</v>
      </c>
      <c r="E24" s="38">
        <v>1.64</v>
      </c>
      <c r="F24" s="38">
        <v>272</v>
      </c>
      <c r="G24" s="38">
        <v>37.11</v>
      </c>
      <c r="H24" s="40">
        <v>449</v>
      </c>
      <c r="I24" s="40">
        <v>61.26</v>
      </c>
      <c r="J24" s="38">
        <v>0</v>
      </c>
      <c r="K24" s="38">
        <v>0</v>
      </c>
      <c r="L24" s="38">
        <v>0</v>
      </c>
      <c r="M24" s="38">
        <v>0</v>
      </c>
    </row>
    <row r="25" spans="1:13" ht="25.5">
      <c r="A25" s="38" t="s">
        <v>457</v>
      </c>
      <c r="B25" s="38">
        <v>390</v>
      </c>
      <c r="C25" s="48" t="str">
        <f t="shared" si="0"/>
        <v>S</v>
      </c>
      <c r="D25" s="38">
        <v>12</v>
      </c>
      <c r="E25" s="38">
        <v>3.08</v>
      </c>
      <c r="F25" s="38">
        <v>75</v>
      </c>
      <c r="G25" s="38">
        <v>19.23</v>
      </c>
      <c r="H25" s="40">
        <v>303</v>
      </c>
      <c r="I25" s="40">
        <v>77.69</v>
      </c>
      <c r="J25" s="38">
        <v>0</v>
      </c>
      <c r="K25" s="38">
        <v>0</v>
      </c>
      <c r="L25" s="38">
        <v>0</v>
      </c>
      <c r="M25" s="38">
        <v>0</v>
      </c>
    </row>
    <row r="26" spans="1:13" ht="25.5">
      <c r="A26" s="38" t="s">
        <v>458</v>
      </c>
      <c r="B26" s="38">
        <v>645</v>
      </c>
      <c r="C26" s="48" t="str">
        <f t="shared" si="0"/>
        <v>S</v>
      </c>
      <c r="D26" s="38">
        <v>12</v>
      </c>
      <c r="E26" s="38">
        <v>1.86</v>
      </c>
      <c r="F26" s="38">
        <v>234</v>
      </c>
      <c r="G26" s="38">
        <v>36.28</v>
      </c>
      <c r="H26" s="40">
        <v>399</v>
      </c>
      <c r="I26" s="40">
        <v>61.86</v>
      </c>
      <c r="J26" s="38">
        <v>0</v>
      </c>
      <c r="K26" s="38">
        <v>0</v>
      </c>
      <c r="L26" s="38">
        <v>0</v>
      </c>
      <c r="M26" s="38">
        <v>0</v>
      </c>
    </row>
    <row r="27" spans="1:13" ht="25.5">
      <c r="A27" s="38" t="s">
        <v>459</v>
      </c>
      <c r="B27" s="38">
        <v>240</v>
      </c>
      <c r="C27" s="48" t="str">
        <f t="shared" si="0"/>
        <v>S</v>
      </c>
      <c r="D27" s="38">
        <v>2</v>
      </c>
      <c r="E27" s="38">
        <v>0.83</v>
      </c>
      <c r="F27" s="38">
        <v>81</v>
      </c>
      <c r="G27" s="38">
        <v>33.75</v>
      </c>
      <c r="H27" s="40">
        <v>156</v>
      </c>
      <c r="I27" s="40">
        <v>65</v>
      </c>
      <c r="J27" s="38">
        <v>1</v>
      </c>
      <c r="K27" s="38">
        <v>0.42</v>
      </c>
      <c r="L27" s="38">
        <v>0</v>
      </c>
      <c r="M27" s="38">
        <v>0</v>
      </c>
    </row>
    <row r="28" spans="1:13" ht="25.5">
      <c r="A28" s="38" t="s">
        <v>460</v>
      </c>
      <c r="B28" s="41">
        <v>1386</v>
      </c>
      <c r="C28" s="48" t="str">
        <f t="shared" si="0"/>
        <v>S</v>
      </c>
      <c r="D28" s="38">
        <v>29</v>
      </c>
      <c r="E28" s="38">
        <v>2.09</v>
      </c>
      <c r="F28" s="38">
        <v>469</v>
      </c>
      <c r="G28" s="38">
        <v>33.840000000000003</v>
      </c>
      <c r="H28" s="40">
        <v>888</v>
      </c>
      <c r="I28" s="40">
        <v>64.069999999999993</v>
      </c>
      <c r="J28" s="38">
        <v>0</v>
      </c>
      <c r="K28" s="38">
        <v>0</v>
      </c>
      <c r="L28" s="38">
        <v>0</v>
      </c>
      <c r="M28" s="38">
        <v>0</v>
      </c>
    </row>
    <row r="29" spans="1:13" ht="25.5">
      <c r="A29" s="38" t="s">
        <v>461</v>
      </c>
      <c r="B29" s="38">
        <v>658</v>
      </c>
      <c r="C29" s="48" t="str">
        <f t="shared" si="0"/>
        <v>S</v>
      </c>
      <c r="D29" s="38">
        <v>15</v>
      </c>
      <c r="E29" s="38">
        <v>2.2799999999999998</v>
      </c>
      <c r="F29" s="38">
        <v>283</v>
      </c>
      <c r="G29" s="38">
        <v>43.01</v>
      </c>
      <c r="H29" s="40">
        <v>360</v>
      </c>
      <c r="I29" s="40">
        <v>54.71</v>
      </c>
      <c r="J29" s="38">
        <v>0</v>
      </c>
      <c r="K29" s="38">
        <v>0</v>
      </c>
      <c r="L29" s="38">
        <v>0</v>
      </c>
      <c r="M29" s="38">
        <v>0</v>
      </c>
    </row>
    <row r="30" spans="1:13" ht="25.5">
      <c r="A30" s="38" t="s">
        <v>462</v>
      </c>
      <c r="B30" s="38">
        <v>685</v>
      </c>
      <c r="C30" s="48" t="str">
        <f t="shared" si="0"/>
        <v>S</v>
      </c>
      <c r="D30" s="38">
        <v>16</v>
      </c>
      <c r="E30" s="38">
        <v>2.34</v>
      </c>
      <c r="F30" s="38">
        <v>283</v>
      </c>
      <c r="G30" s="38">
        <v>41.31</v>
      </c>
      <c r="H30" s="40">
        <v>386</v>
      </c>
      <c r="I30" s="40">
        <v>56.35</v>
      </c>
      <c r="J30" s="38">
        <v>0</v>
      </c>
      <c r="K30" s="38">
        <v>0</v>
      </c>
      <c r="L30" s="38">
        <v>0</v>
      </c>
      <c r="M30" s="38">
        <v>0</v>
      </c>
    </row>
    <row r="31" spans="1:13" ht="25.5">
      <c r="A31" s="38" t="s">
        <v>463</v>
      </c>
      <c r="B31" s="38">
        <v>546</v>
      </c>
      <c r="C31" s="48" t="str">
        <f t="shared" si="0"/>
        <v>S</v>
      </c>
      <c r="D31" s="38">
        <v>5</v>
      </c>
      <c r="E31" s="38">
        <v>0.92</v>
      </c>
      <c r="F31" s="38">
        <v>252</v>
      </c>
      <c r="G31" s="38">
        <v>46.15</v>
      </c>
      <c r="H31" s="40">
        <v>289</v>
      </c>
      <c r="I31" s="40">
        <v>52.93</v>
      </c>
      <c r="J31" s="38">
        <v>0</v>
      </c>
      <c r="K31" s="38">
        <v>0</v>
      </c>
      <c r="L31" s="38">
        <v>0</v>
      </c>
      <c r="M31" s="38">
        <v>0</v>
      </c>
    </row>
    <row r="32" spans="1:13" ht="25.5">
      <c r="A32" s="38" t="s">
        <v>464</v>
      </c>
      <c r="B32" s="41">
        <v>1674</v>
      </c>
      <c r="C32" s="48" t="str">
        <f t="shared" si="0"/>
        <v>S</v>
      </c>
      <c r="D32" s="38">
        <v>39</v>
      </c>
      <c r="E32" s="38">
        <v>2.33</v>
      </c>
      <c r="F32" s="38">
        <v>486</v>
      </c>
      <c r="G32" s="38">
        <v>29.03</v>
      </c>
      <c r="H32" s="39">
        <v>1148</v>
      </c>
      <c r="I32" s="40">
        <v>68.58</v>
      </c>
      <c r="J32" s="38">
        <v>1</v>
      </c>
      <c r="K32" s="38">
        <v>0.06</v>
      </c>
      <c r="L32" s="38">
        <v>0</v>
      </c>
      <c r="M32" s="38">
        <v>0</v>
      </c>
    </row>
    <row r="33" spans="1:13" ht="25.5">
      <c r="A33" s="38" t="s">
        <v>465</v>
      </c>
      <c r="B33" s="41">
        <v>2493</v>
      </c>
      <c r="C33" s="48" t="str">
        <f t="shared" si="0"/>
        <v>S</v>
      </c>
      <c r="D33" s="38">
        <v>75</v>
      </c>
      <c r="E33" s="38">
        <v>3.01</v>
      </c>
      <c r="F33" s="38">
        <v>602</v>
      </c>
      <c r="G33" s="38">
        <v>24.15</v>
      </c>
      <c r="H33" s="39">
        <v>1814</v>
      </c>
      <c r="I33" s="40">
        <v>72.760000000000005</v>
      </c>
      <c r="J33" s="38">
        <v>2</v>
      </c>
      <c r="K33" s="38">
        <v>0.08</v>
      </c>
      <c r="L33" s="38">
        <v>0</v>
      </c>
      <c r="M33" s="38">
        <v>0</v>
      </c>
    </row>
    <row r="34" spans="1:13" ht="25.5">
      <c r="A34" s="38" t="s">
        <v>466</v>
      </c>
      <c r="B34" s="41">
        <v>1263</v>
      </c>
      <c r="C34" s="48" t="str">
        <f t="shared" si="0"/>
        <v>S</v>
      </c>
      <c r="D34" s="38">
        <v>43</v>
      </c>
      <c r="E34" s="38">
        <v>3.4</v>
      </c>
      <c r="F34" s="38">
        <v>416</v>
      </c>
      <c r="G34" s="38">
        <v>32.94</v>
      </c>
      <c r="H34" s="40">
        <v>792</v>
      </c>
      <c r="I34" s="40">
        <v>62.71</v>
      </c>
      <c r="J34" s="38">
        <v>12</v>
      </c>
      <c r="K34" s="38">
        <v>0.95</v>
      </c>
      <c r="L34" s="38">
        <v>0</v>
      </c>
      <c r="M34" s="38">
        <v>0</v>
      </c>
    </row>
    <row r="35" spans="1:13" ht="25.5">
      <c r="A35" s="38" t="s">
        <v>467</v>
      </c>
      <c r="B35" s="41">
        <v>2822</v>
      </c>
      <c r="C35" s="48" t="str">
        <f t="shared" si="0"/>
        <v>S</v>
      </c>
      <c r="D35" s="38">
        <v>92</v>
      </c>
      <c r="E35" s="38">
        <v>3.26</v>
      </c>
      <c r="F35" s="38">
        <v>885</v>
      </c>
      <c r="G35" s="38">
        <v>31.36</v>
      </c>
      <c r="H35" s="39">
        <v>1843</v>
      </c>
      <c r="I35" s="40">
        <v>65.31</v>
      </c>
      <c r="J35" s="38">
        <v>2</v>
      </c>
      <c r="K35" s="38">
        <v>7.0000000000000007E-2</v>
      </c>
      <c r="L35" s="38">
        <v>0</v>
      </c>
      <c r="M35" s="38">
        <v>0</v>
      </c>
    </row>
    <row r="36" spans="1:13" ht="25.5">
      <c r="A36" s="38" t="s">
        <v>468</v>
      </c>
      <c r="B36" s="41">
        <v>1983</v>
      </c>
      <c r="C36" s="48" t="str">
        <f t="shared" si="0"/>
        <v>S</v>
      </c>
      <c r="D36" s="38">
        <v>89</v>
      </c>
      <c r="E36" s="38">
        <v>4.49</v>
      </c>
      <c r="F36" s="38">
        <v>650</v>
      </c>
      <c r="G36" s="38">
        <v>32.78</v>
      </c>
      <c r="H36" s="39">
        <v>1243</v>
      </c>
      <c r="I36" s="40">
        <v>62.68</v>
      </c>
      <c r="J36" s="38">
        <v>1</v>
      </c>
      <c r="K36" s="38">
        <v>0.05</v>
      </c>
      <c r="L36" s="38">
        <v>0</v>
      </c>
      <c r="M36" s="38">
        <v>0</v>
      </c>
    </row>
    <row r="37" spans="1:13" ht="25.5">
      <c r="A37" s="38" t="s">
        <v>469</v>
      </c>
      <c r="B37" s="41">
        <v>3222</v>
      </c>
      <c r="C37" s="48" t="str">
        <f t="shared" si="0"/>
        <v>M</v>
      </c>
      <c r="D37" s="38">
        <v>74</v>
      </c>
      <c r="E37" s="38">
        <v>2.2999999999999998</v>
      </c>
      <c r="F37" s="38">
        <v>651</v>
      </c>
      <c r="G37" s="38">
        <v>20.2</v>
      </c>
      <c r="H37" s="39">
        <v>2494</v>
      </c>
      <c r="I37" s="40">
        <v>77.41</v>
      </c>
      <c r="J37" s="38">
        <v>3</v>
      </c>
      <c r="K37" s="38">
        <v>0.09</v>
      </c>
      <c r="L37" s="38">
        <v>0</v>
      </c>
      <c r="M37" s="38">
        <v>0</v>
      </c>
    </row>
    <row r="38" spans="1:13" ht="25.5">
      <c r="A38" s="38" t="s">
        <v>470</v>
      </c>
      <c r="B38" s="41">
        <v>2352</v>
      </c>
      <c r="C38" s="48" t="str">
        <f t="shared" si="0"/>
        <v>S</v>
      </c>
      <c r="D38" s="38">
        <v>65</v>
      </c>
      <c r="E38" s="38">
        <v>2.76</v>
      </c>
      <c r="F38" s="38">
        <v>487</v>
      </c>
      <c r="G38" s="38">
        <v>20.71</v>
      </c>
      <c r="H38" s="39">
        <v>1798</v>
      </c>
      <c r="I38" s="40">
        <v>76.45</v>
      </c>
      <c r="J38" s="38">
        <v>2</v>
      </c>
      <c r="K38" s="38">
        <v>0.09</v>
      </c>
      <c r="L38" s="38">
        <v>0</v>
      </c>
      <c r="M38" s="38">
        <v>0</v>
      </c>
    </row>
    <row r="39" spans="1:13" ht="25.5">
      <c r="A39" s="38" t="s">
        <v>471</v>
      </c>
      <c r="B39" s="41">
        <v>1626</v>
      </c>
      <c r="C39" s="48" t="str">
        <f t="shared" si="0"/>
        <v>S</v>
      </c>
      <c r="D39" s="38">
        <v>41</v>
      </c>
      <c r="E39" s="38">
        <v>2.52</v>
      </c>
      <c r="F39" s="38">
        <v>297</v>
      </c>
      <c r="G39" s="38">
        <v>18.27</v>
      </c>
      <c r="H39" s="39">
        <v>1214</v>
      </c>
      <c r="I39" s="40">
        <v>74.66</v>
      </c>
      <c r="J39" s="38">
        <v>74</v>
      </c>
      <c r="K39" s="38">
        <v>4.55</v>
      </c>
      <c r="L39" s="38">
        <v>0</v>
      </c>
      <c r="M39" s="38">
        <v>0</v>
      </c>
    </row>
    <row r="40" spans="1:13" ht="25.5">
      <c r="A40" s="38" t="s">
        <v>472</v>
      </c>
      <c r="B40" s="41">
        <v>3934</v>
      </c>
      <c r="C40" s="48" t="str">
        <f t="shared" si="0"/>
        <v>M</v>
      </c>
      <c r="D40" s="38">
        <v>95</v>
      </c>
      <c r="E40" s="38">
        <v>2.41</v>
      </c>
      <c r="F40" s="38">
        <v>848</v>
      </c>
      <c r="G40" s="38">
        <v>21.56</v>
      </c>
      <c r="H40" s="39">
        <v>2988</v>
      </c>
      <c r="I40" s="40">
        <v>75.95</v>
      </c>
      <c r="J40" s="38">
        <v>3</v>
      </c>
      <c r="K40" s="38">
        <v>0.08</v>
      </c>
      <c r="L40" s="38">
        <v>0</v>
      </c>
      <c r="M40" s="38">
        <v>0</v>
      </c>
    </row>
    <row r="41" spans="1:13" ht="25.5">
      <c r="A41" s="38" t="s">
        <v>473</v>
      </c>
      <c r="B41" s="41">
        <v>2166</v>
      </c>
      <c r="C41" s="48" t="str">
        <f t="shared" si="0"/>
        <v>S</v>
      </c>
      <c r="D41" s="38">
        <v>74</v>
      </c>
      <c r="E41" s="38">
        <v>3.42</v>
      </c>
      <c r="F41" s="38">
        <v>546</v>
      </c>
      <c r="G41" s="38">
        <v>25.21</v>
      </c>
      <c r="H41" s="39">
        <v>1546</v>
      </c>
      <c r="I41" s="40">
        <v>71.38</v>
      </c>
      <c r="J41" s="38">
        <v>0</v>
      </c>
      <c r="K41" s="38">
        <v>0</v>
      </c>
      <c r="L41" s="38">
        <v>0</v>
      </c>
      <c r="M41" s="38">
        <v>0</v>
      </c>
    </row>
    <row r="42" spans="1:13" ht="25.5">
      <c r="A42" s="38" t="s">
        <v>474</v>
      </c>
      <c r="B42" s="41">
        <v>1728</v>
      </c>
      <c r="C42" s="48" t="str">
        <f t="shared" si="0"/>
        <v>S</v>
      </c>
      <c r="D42" s="38">
        <v>50</v>
      </c>
      <c r="E42" s="38">
        <v>2.89</v>
      </c>
      <c r="F42" s="38">
        <v>321</v>
      </c>
      <c r="G42" s="38">
        <v>18.579999999999998</v>
      </c>
      <c r="H42" s="39">
        <v>1356</v>
      </c>
      <c r="I42" s="40">
        <v>78.47</v>
      </c>
      <c r="J42" s="38">
        <v>1</v>
      </c>
      <c r="K42" s="38">
        <v>0.06</v>
      </c>
      <c r="L42" s="38">
        <v>0</v>
      </c>
      <c r="M42" s="38">
        <v>0</v>
      </c>
    </row>
    <row r="43" spans="1:13" ht="25.5">
      <c r="A43" s="38" t="s">
        <v>475</v>
      </c>
      <c r="B43" s="41">
        <v>2206</v>
      </c>
      <c r="C43" s="48" t="str">
        <f t="shared" si="0"/>
        <v>S</v>
      </c>
      <c r="D43" s="38">
        <v>49</v>
      </c>
      <c r="E43" s="38">
        <v>2.2200000000000002</v>
      </c>
      <c r="F43" s="38">
        <v>697</v>
      </c>
      <c r="G43" s="38">
        <v>31.6</v>
      </c>
      <c r="H43" s="39">
        <v>1455</v>
      </c>
      <c r="I43" s="40">
        <v>65.959999999999994</v>
      </c>
      <c r="J43" s="38">
        <v>5</v>
      </c>
      <c r="K43" s="38">
        <v>0.23</v>
      </c>
      <c r="L43" s="38">
        <v>0</v>
      </c>
      <c r="M43" s="38">
        <v>0</v>
      </c>
    </row>
    <row r="44" spans="1:13" ht="25.5">
      <c r="A44" s="38" t="s">
        <v>476</v>
      </c>
      <c r="B44" s="41">
        <v>4228</v>
      </c>
      <c r="C44" s="48" t="str">
        <f t="shared" si="0"/>
        <v>M</v>
      </c>
      <c r="D44" s="38">
        <v>208</v>
      </c>
      <c r="E44" s="38">
        <v>4.92</v>
      </c>
      <c r="F44" s="41">
        <v>1267</v>
      </c>
      <c r="G44" s="38">
        <v>29.97</v>
      </c>
      <c r="H44" s="39">
        <v>2747</v>
      </c>
      <c r="I44" s="40">
        <v>64.97</v>
      </c>
      <c r="J44" s="38">
        <v>6</v>
      </c>
      <c r="K44" s="38">
        <v>0.14000000000000001</v>
      </c>
      <c r="L44" s="38">
        <v>0</v>
      </c>
      <c r="M44" s="38">
        <v>0</v>
      </c>
    </row>
    <row r="45" spans="1:13" ht="25.5">
      <c r="A45" s="38" t="s">
        <v>477</v>
      </c>
      <c r="B45" s="41">
        <v>2952</v>
      </c>
      <c r="C45" s="48" t="str">
        <f t="shared" si="0"/>
        <v>S</v>
      </c>
      <c r="D45" s="38">
        <v>141</v>
      </c>
      <c r="E45" s="38">
        <v>4.78</v>
      </c>
      <c r="F45" s="38">
        <v>744</v>
      </c>
      <c r="G45" s="38">
        <v>25.2</v>
      </c>
      <c r="H45" s="39">
        <v>1671</v>
      </c>
      <c r="I45" s="40">
        <v>56.61</v>
      </c>
      <c r="J45" s="38">
        <v>396</v>
      </c>
      <c r="K45" s="38">
        <v>13.41</v>
      </c>
      <c r="L45" s="38">
        <v>0</v>
      </c>
      <c r="M45" s="38">
        <v>0</v>
      </c>
    </row>
    <row r="46" spans="1:13" ht="25.5">
      <c r="A46" s="38" t="s">
        <v>478</v>
      </c>
      <c r="B46" s="41">
        <v>1875</v>
      </c>
      <c r="C46" s="48" t="str">
        <f t="shared" si="0"/>
        <v>S</v>
      </c>
      <c r="D46" s="38">
        <v>147</v>
      </c>
      <c r="E46" s="38">
        <v>7.84</v>
      </c>
      <c r="F46" s="38">
        <v>457</v>
      </c>
      <c r="G46" s="38">
        <v>24.37</v>
      </c>
      <c r="H46" s="39">
        <v>1271</v>
      </c>
      <c r="I46" s="40">
        <v>67.790000000000006</v>
      </c>
      <c r="J46" s="38">
        <v>0</v>
      </c>
      <c r="K46" s="38">
        <v>0</v>
      </c>
      <c r="L46" s="38">
        <v>0</v>
      </c>
      <c r="M46" s="38">
        <v>0</v>
      </c>
    </row>
    <row r="47" spans="1:13" ht="25.5">
      <c r="A47" s="38" t="s">
        <v>479</v>
      </c>
      <c r="B47" s="41">
        <v>2049</v>
      </c>
      <c r="C47" s="48" t="str">
        <f t="shared" si="0"/>
        <v>S</v>
      </c>
      <c r="D47" s="38">
        <v>110</v>
      </c>
      <c r="E47" s="38">
        <v>5.37</v>
      </c>
      <c r="F47" s="38">
        <v>392</v>
      </c>
      <c r="G47" s="38">
        <v>19.13</v>
      </c>
      <c r="H47" s="39">
        <v>1547</v>
      </c>
      <c r="I47" s="40">
        <v>75.5</v>
      </c>
      <c r="J47" s="38">
        <v>0</v>
      </c>
      <c r="K47" s="38">
        <v>0</v>
      </c>
      <c r="L47" s="38">
        <v>0</v>
      </c>
      <c r="M47" s="38">
        <v>0</v>
      </c>
    </row>
    <row r="48" spans="1:13" ht="25.5">
      <c r="A48" s="38" t="s">
        <v>480</v>
      </c>
      <c r="B48" s="41">
        <v>2290</v>
      </c>
      <c r="C48" s="48" t="str">
        <f t="shared" si="0"/>
        <v>S</v>
      </c>
      <c r="D48" s="38">
        <v>54</v>
      </c>
      <c r="E48" s="38">
        <v>2.36</v>
      </c>
      <c r="F48" s="38">
        <v>595</v>
      </c>
      <c r="G48" s="38">
        <v>25.98</v>
      </c>
      <c r="H48" s="39">
        <v>1641</v>
      </c>
      <c r="I48" s="40">
        <v>71.66</v>
      </c>
      <c r="J48" s="38">
        <v>0</v>
      </c>
      <c r="K48" s="38">
        <v>0</v>
      </c>
      <c r="L48" s="38">
        <v>0</v>
      </c>
      <c r="M48" s="38">
        <v>0</v>
      </c>
    </row>
    <row r="49" spans="1:13" ht="25.5">
      <c r="A49" s="38" t="s">
        <v>481</v>
      </c>
      <c r="B49" s="41">
        <v>2057</v>
      </c>
      <c r="C49" s="48" t="str">
        <f t="shared" si="0"/>
        <v>S</v>
      </c>
      <c r="D49" s="38">
        <v>53</v>
      </c>
      <c r="E49" s="38">
        <v>2.58</v>
      </c>
      <c r="F49" s="38">
        <v>546</v>
      </c>
      <c r="G49" s="38">
        <v>26.54</v>
      </c>
      <c r="H49" s="39">
        <v>1222</v>
      </c>
      <c r="I49" s="40">
        <v>59.41</v>
      </c>
      <c r="J49" s="38">
        <v>236</v>
      </c>
      <c r="K49" s="38">
        <v>11.47</v>
      </c>
      <c r="L49" s="38">
        <v>0</v>
      </c>
      <c r="M49" s="38">
        <v>0</v>
      </c>
    </row>
    <row r="50" spans="1:13" ht="25.5">
      <c r="A50" s="38" t="s">
        <v>482</v>
      </c>
      <c r="B50" s="41">
        <v>4927</v>
      </c>
      <c r="C50" s="48" t="str">
        <f t="shared" si="0"/>
        <v>M</v>
      </c>
      <c r="D50" s="38">
        <v>169</v>
      </c>
      <c r="E50" s="38">
        <v>3.43</v>
      </c>
      <c r="F50" s="41">
        <v>1233</v>
      </c>
      <c r="G50" s="38">
        <v>25.03</v>
      </c>
      <c r="H50" s="39">
        <v>3521</v>
      </c>
      <c r="I50" s="40">
        <v>71.459999999999994</v>
      </c>
      <c r="J50" s="38">
        <v>4</v>
      </c>
      <c r="K50" s="38">
        <v>0.08</v>
      </c>
      <c r="L50" s="38">
        <v>0</v>
      </c>
      <c r="M50" s="38">
        <v>0</v>
      </c>
    </row>
    <row r="51" spans="1:13" ht="25.5">
      <c r="A51" s="38" t="s">
        <v>483</v>
      </c>
      <c r="B51" s="38">
        <v>134</v>
      </c>
      <c r="C51" s="48" t="str">
        <f t="shared" si="0"/>
        <v>S</v>
      </c>
      <c r="D51" s="38">
        <v>2</v>
      </c>
      <c r="E51" s="38">
        <v>1.49</v>
      </c>
      <c r="F51" s="38">
        <v>21</v>
      </c>
      <c r="G51" s="38">
        <v>15.67</v>
      </c>
      <c r="H51" s="40">
        <v>110</v>
      </c>
      <c r="I51" s="40">
        <v>82.09</v>
      </c>
      <c r="J51" s="38">
        <v>1</v>
      </c>
      <c r="K51" s="38">
        <v>0.75</v>
      </c>
      <c r="L51" s="38">
        <v>0</v>
      </c>
      <c r="M51" s="38">
        <v>0</v>
      </c>
    </row>
    <row r="52" spans="1:13" ht="25.5">
      <c r="A52" s="38" t="s">
        <v>484</v>
      </c>
      <c r="B52" s="41">
        <v>2630</v>
      </c>
      <c r="C52" s="48" t="str">
        <f t="shared" si="0"/>
        <v>S</v>
      </c>
      <c r="D52" s="38">
        <v>97</v>
      </c>
      <c r="E52" s="38">
        <v>3.69</v>
      </c>
      <c r="F52" s="38">
        <v>562</v>
      </c>
      <c r="G52" s="38">
        <v>21.37</v>
      </c>
      <c r="H52" s="39">
        <v>1687</v>
      </c>
      <c r="I52" s="40">
        <v>64.14</v>
      </c>
      <c r="J52" s="38">
        <v>284</v>
      </c>
      <c r="K52" s="38">
        <v>10.8</v>
      </c>
      <c r="L52" s="38">
        <v>0</v>
      </c>
      <c r="M52" s="38">
        <v>0</v>
      </c>
    </row>
    <row r="53" spans="1:13" ht="25.5">
      <c r="A53" s="38" t="s">
        <v>485</v>
      </c>
      <c r="B53" s="41">
        <v>1161</v>
      </c>
      <c r="C53" s="48" t="str">
        <f t="shared" si="0"/>
        <v>S</v>
      </c>
      <c r="D53" s="38">
        <v>25</v>
      </c>
      <c r="E53" s="38">
        <v>2.15</v>
      </c>
      <c r="F53" s="38">
        <v>279</v>
      </c>
      <c r="G53" s="38">
        <v>24.03</v>
      </c>
      <c r="H53" s="40">
        <v>857</v>
      </c>
      <c r="I53" s="40">
        <v>73.819999999999993</v>
      </c>
      <c r="J53" s="38">
        <v>0</v>
      </c>
      <c r="K53" s="38">
        <v>0</v>
      </c>
      <c r="L53" s="38">
        <v>0</v>
      </c>
      <c r="M53" s="38">
        <v>0</v>
      </c>
    </row>
    <row r="54" spans="1:13" ht="25.5">
      <c r="A54" s="38" t="s">
        <v>486</v>
      </c>
      <c r="B54" s="38">
        <v>871</v>
      </c>
      <c r="C54" s="48" t="str">
        <f t="shared" si="0"/>
        <v>S</v>
      </c>
      <c r="D54" s="38">
        <v>54</v>
      </c>
      <c r="E54" s="38">
        <v>6.2</v>
      </c>
      <c r="F54" s="38">
        <v>324</v>
      </c>
      <c r="G54" s="38">
        <v>37.200000000000003</v>
      </c>
      <c r="H54" s="40">
        <v>478</v>
      </c>
      <c r="I54" s="40">
        <v>54.88</v>
      </c>
      <c r="J54" s="38">
        <v>15</v>
      </c>
      <c r="K54" s="38">
        <v>1.72</v>
      </c>
      <c r="L54" s="38">
        <v>0</v>
      </c>
      <c r="M54" s="38">
        <v>0</v>
      </c>
    </row>
    <row r="55" spans="1:13" ht="25.5">
      <c r="A55" s="38" t="s">
        <v>487</v>
      </c>
      <c r="B55" s="38">
        <v>757</v>
      </c>
      <c r="C55" s="48" t="str">
        <f t="shared" si="0"/>
        <v>S</v>
      </c>
      <c r="D55" s="38">
        <v>26</v>
      </c>
      <c r="E55" s="38">
        <v>3.43</v>
      </c>
      <c r="F55" s="38">
        <v>245</v>
      </c>
      <c r="G55" s="38">
        <v>32.36</v>
      </c>
      <c r="H55" s="40">
        <v>484</v>
      </c>
      <c r="I55" s="40">
        <v>63.94</v>
      </c>
      <c r="J55" s="38">
        <v>2</v>
      </c>
      <c r="K55" s="38">
        <v>0.26</v>
      </c>
      <c r="L55" s="38">
        <v>0</v>
      </c>
      <c r="M55" s="38">
        <v>0</v>
      </c>
    </row>
    <row r="56" spans="1:13" ht="15">
      <c r="A56" s="38" t="s">
        <v>488</v>
      </c>
      <c r="B56" s="41">
        <v>2869</v>
      </c>
      <c r="C56" s="48" t="str">
        <f t="shared" si="0"/>
        <v>S</v>
      </c>
      <c r="D56" s="38">
        <v>114</v>
      </c>
      <c r="E56" s="38">
        <v>3.97</v>
      </c>
      <c r="F56" s="38">
        <v>683</v>
      </c>
      <c r="G56" s="38">
        <v>23.81</v>
      </c>
      <c r="H56" s="39">
        <v>2068</v>
      </c>
      <c r="I56" s="40">
        <v>72.08</v>
      </c>
      <c r="J56" s="38">
        <v>4</v>
      </c>
      <c r="K56" s="38">
        <v>0.14000000000000001</v>
      </c>
      <c r="L56" s="38">
        <v>0</v>
      </c>
      <c r="M56" s="38">
        <v>0</v>
      </c>
    </row>
    <row r="57" spans="1:13" ht="25.5">
      <c r="A57" s="38" t="s">
        <v>489</v>
      </c>
      <c r="B57" s="41">
        <v>1838</v>
      </c>
      <c r="C57" s="48" t="str">
        <f t="shared" si="0"/>
        <v>S</v>
      </c>
      <c r="D57" s="38">
        <v>59</v>
      </c>
      <c r="E57" s="38">
        <v>3.21</v>
      </c>
      <c r="F57" s="38">
        <v>621</v>
      </c>
      <c r="G57" s="38">
        <v>33.79</v>
      </c>
      <c r="H57" s="39">
        <v>1158</v>
      </c>
      <c r="I57" s="40">
        <v>63</v>
      </c>
      <c r="J57" s="38">
        <v>0</v>
      </c>
      <c r="K57" s="38">
        <v>0</v>
      </c>
      <c r="L57" s="38">
        <v>0</v>
      </c>
      <c r="M57" s="38">
        <v>0</v>
      </c>
    </row>
    <row r="58" spans="1:13" ht="25.5">
      <c r="A58" s="38" t="s">
        <v>490</v>
      </c>
      <c r="B58" s="41">
        <v>2124</v>
      </c>
      <c r="C58" s="48" t="str">
        <f t="shared" si="0"/>
        <v>S</v>
      </c>
      <c r="D58" s="38">
        <v>160</v>
      </c>
      <c r="E58" s="38">
        <v>7.53</v>
      </c>
      <c r="F58" s="38">
        <v>636</v>
      </c>
      <c r="G58" s="38">
        <v>29.94</v>
      </c>
      <c r="H58" s="39">
        <v>1105</v>
      </c>
      <c r="I58" s="40">
        <v>52.02</v>
      </c>
      <c r="J58" s="38">
        <v>223</v>
      </c>
      <c r="K58" s="38">
        <v>10.5</v>
      </c>
      <c r="L58" s="38">
        <v>0</v>
      </c>
      <c r="M58" s="38">
        <v>0</v>
      </c>
    </row>
    <row r="59" spans="1:13" ht="25.5">
      <c r="A59" s="38" t="s">
        <v>491</v>
      </c>
      <c r="B59" s="41">
        <v>2561</v>
      </c>
      <c r="C59" s="48" t="str">
        <f t="shared" si="0"/>
        <v>S</v>
      </c>
      <c r="D59" s="38">
        <v>146</v>
      </c>
      <c r="E59" s="38">
        <v>5.7</v>
      </c>
      <c r="F59" s="38">
        <v>470</v>
      </c>
      <c r="G59" s="38">
        <v>18.350000000000001</v>
      </c>
      <c r="H59" s="39">
        <v>1941</v>
      </c>
      <c r="I59" s="40">
        <v>75.790000000000006</v>
      </c>
      <c r="J59" s="38">
        <v>4</v>
      </c>
      <c r="K59" s="38">
        <v>0.16</v>
      </c>
      <c r="L59" s="38">
        <v>0</v>
      </c>
      <c r="M59" s="38">
        <v>0</v>
      </c>
    </row>
    <row r="60" spans="1:13" ht="25.5">
      <c r="A60" s="38" t="s">
        <v>492</v>
      </c>
      <c r="B60" s="41">
        <v>3619</v>
      </c>
      <c r="C60" s="48" t="str">
        <f t="shared" si="0"/>
        <v>M</v>
      </c>
      <c r="D60" s="38">
        <v>149</v>
      </c>
      <c r="E60" s="38">
        <v>4.12</v>
      </c>
      <c r="F60" s="38">
        <v>501</v>
      </c>
      <c r="G60" s="38">
        <v>13.84</v>
      </c>
      <c r="H60" s="39">
        <v>2732</v>
      </c>
      <c r="I60" s="40">
        <v>75.489999999999995</v>
      </c>
      <c r="J60" s="38">
        <v>237</v>
      </c>
      <c r="K60" s="38">
        <v>6.55</v>
      </c>
      <c r="L60" s="38">
        <v>0</v>
      </c>
      <c r="M60" s="38">
        <v>0</v>
      </c>
    </row>
    <row r="61" spans="1:13" ht="25.5">
      <c r="A61" s="38" t="s">
        <v>493</v>
      </c>
      <c r="B61" s="41">
        <v>2003</v>
      </c>
      <c r="C61" s="48" t="str">
        <f t="shared" si="0"/>
        <v>S</v>
      </c>
      <c r="D61" s="38">
        <v>62</v>
      </c>
      <c r="E61" s="38">
        <v>3.1</v>
      </c>
      <c r="F61" s="38">
        <v>323</v>
      </c>
      <c r="G61" s="38">
        <v>16.13</v>
      </c>
      <c r="H61" s="39">
        <v>1607</v>
      </c>
      <c r="I61" s="40">
        <v>80.23</v>
      </c>
      <c r="J61" s="38">
        <v>11</v>
      </c>
      <c r="K61" s="38">
        <v>0.55000000000000004</v>
      </c>
      <c r="L61" s="38">
        <v>0</v>
      </c>
      <c r="M61" s="38">
        <v>0</v>
      </c>
    </row>
    <row r="62" spans="1:13" ht="25.5">
      <c r="A62" s="38" t="s">
        <v>494</v>
      </c>
      <c r="B62" s="41">
        <v>1905</v>
      </c>
      <c r="C62" s="48" t="str">
        <f t="shared" si="0"/>
        <v>S</v>
      </c>
      <c r="D62" s="38">
        <v>39</v>
      </c>
      <c r="E62" s="38">
        <v>2.0499999999999998</v>
      </c>
      <c r="F62" s="38">
        <v>424</v>
      </c>
      <c r="G62" s="38">
        <v>22.26</v>
      </c>
      <c r="H62" s="39">
        <v>1357</v>
      </c>
      <c r="I62" s="40">
        <v>71.23</v>
      </c>
      <c r="J62" s="38">
        <v>85</v>
      </c>
      <c r="K62" s="38">
        <v>4.46</v>
      </c>
      <c r="L62" s="38">
        <v>0</v>
      </c>
      <c r="M62" s="38">
        <v>0</v>
      </c>
    </row>
    <row r="63" spans="1:13" ht="25.5">
      <c r="A63" s="38" t="s">
        <v>495</v>
      </c>
      <c r="B63" s="41">
        <v>2575</v>
      </c>
      <c r="C63" s="48" t="str">
        <f t="shared" si="0"/>
        <v>S</v>
      </c>
      <c r="D63" s="38">
        <v>53</v>
      </c>
      <c r="E63" s="38">
        <v>2.06</v>
      </c>
      <c r="F63" s="38">
        <v>351</v>
      </c>
      <c r="G63" s="38">
        <v>13.63</v>
      </c>
      <c r="H63" s="39">
        <v>2171</v>
      </c>
      <c r="I63" s="40">
        <v>84.31</v>
      </c>
      <c r="J63" s="38">
        <v>0</v>
      </c>
      <c r="K63" s="38">
        <v>0</v>
      </c>
      <c r="L63" s="38">
        <v>0</v>
      </c>
      <c r="M63" s="38">
        <v>0</v>
      </c>
    </row>
    <row r="64" spans="1:13" ht="25.5">
      <c r="A64" s="38" t="s">
        <v>496</v>
      </c>
      <c r="B64" s="41">
        <v>3467</v>
      </c>
      <c r="C64" s="48" t="str">
        <f t="shared" si="0"/>
        <v>M</v>
      </c>
      <c r="D64" s="38">
        <v>205</v>
      </c>
      <c r="E64" s="38">
        <v>5.91</v>
      </c>
      <c r="F64" s="38">
        <v>626</v>
      </c>
      <c r="G64" s="38">
        <v>18.059999999999999</v>
      </c>
      <c r="H64" s="39">
        <v>2635</v>
      </c>
      <c r="I64" s="40">
        <v>76</v>
      </c>
      <c r="J64" s="38">
        <v>1</v>
      </c>
      <c r="K64" s="38">
        <v>0.03</v>
      </c>
      <c r="L64" s="38">
        <v>0</v>
      </c>
      <c r="M64" s="38">
        <v>0</v>
      </c>
    </row>
    <row r="65" spans="1:13" ht="25.5">
      <c r="A65" s="38" t="s">
        <v>497</v>
      </c>
      <c r="B65" s="41">
        <v>4925</v>
      </c>
      <c r="C65" s="48" t="str">
        <f t="shared" si="0"/>
        <v>M</v>
      </c>
      <c r="D65" s="38">
        <v>162</v>
      </c>
      <c r="E65" s="38">
        <v>3.29</v>
      </c>
      <c r="F65" s="38">
        <v>548</v>
      </c>
      <c r="G65" s="38">
        <v>11.13</v>
      </c>
      <c r="H65" s="39">
        <v>3722</v>
      </c>
      <c r="I65" s="40">
        <v>75.569999999999993</v>
      </c>
      <c r="J65" s="38">
        <v>493</v>
      </c>
      <c r="K65" s="38">
        <v>10.01</v>
      </c>
      <c r="L65" s="38">
        <v>0</v>
      </c>
      <c r="M65" s="38">
        <v>0</v>
      </c>
    </row>
    <row r="66" spans="1:13" ht="25.5">
      <c r="A66" s="38" t="s">
        <v>498</v>
      </c>
      <c r="B66" s="41">
        <v>1258</v>
      </c>
      <c r="C66" s="48" t="str">
        <f t="shared" si="0"/>
        <v>S</v>
      </c>
      <c r="D66" s="38">
        <v>19</v>
      </c>
      <c r="E66" s="38">
        <v>1.51</v>
      </c>
      <c r="F66" s="38">
        <v>310</v>
      </c>
      <c r="G66" s="38">
        <v>24.64</v>
      </c>
      <c r="H66" s="40">
        <v>916</v>
      </c>
      <c r="I66" s="40">
        <v>72.81</v>
      </c>
      <c r="J66" s="38">
        <v>13</v>
      </c>
      <c r="K66" s="38">
        <v>1.03</v>
      </c>
      <c r="L66" s="38">
        <v>0</v>
      </c>
      <c r="M66" s="38">
        <v>0</v>
      </c>
    </row>
    <row r="67" spans="1:13" ht="25.5">
      <c r="A67" s="38" t="s">
        <v>499</v>
      </c>
      <c r="B67" s="41">
        <v>1402</v>
      </c>
      <c r="C67" s="48" t="str">
        <f t="shared" si="0"/>
        <v>S</v>
      </c>
      <c r="D67" s="38">
        <v>78</v>
      </c>
      <c r="E67" s="38">
        <v>5.56</v>
      </c>
      <c r="F67" s="38">
        <v>330</v>
      </c>
      <c r="G67" s="38">
        <v>23.54</v>
      </c>
      <c r="H67" s="40">
        <v>982</v>
      </c>
      <c r="I67" s="40">
        <v>70.040000000000006</v>
      </c>
      <c r="J67" s="38">
        <v>12</v>
      </c>
      <c r="K67" s="38">
        <v>0.86</v>
      </c>
      <c r="L67" s="38">
        <v>0</v>
      </c>
      <c r="M67" s="38">
        <v>0</v>
      </c>
    </row>
    <row r="68" spans="1:13" ht="25.5">
      <c r="A68" s="38" t="s">
        <v>500</v>
      </c>
      <c r="B68" s="41">
        <v>1856</v>
      </c>
      <c r="C68" s="48" t="str">
        <f t="shared" ref="C68:C129" si="1">IF(B68&lt;3000,"S",IF(B68&lt;8000,"M","L"))</f>
        <v>S</v>
      </c>
      <c r="D68" s="38">
        <v>108</v>
      </c>
      <c r="E68" s="38">
        <v>5.82</v>
      </c>
      <c r="F68" s="38">
        <v>432</v>
      </c>
      <c r="G68" s="38">
        <v>23.28</v>
      </c>
      <c r="H68" s="39">
        <v>1220</v>
      </c>
      <c r="I68" s="40">
        <v>65.73</v>
      </c>
      <c r="J68" s="38">
        <v>96</v>
      </c>
      <c r="K68" s="38">
        <v>5.17</v>
      </c>
      <c r="L68" s="38">
        <v>0</v>
      </c>
      <c r="M68" s="38">
        <v>0</v>
      </c>
    </row>
    <row r="69" spans="1:13" ht="25.5">
      <c r="A69" s="38" t="s">
        <v>501</v>
      </c>
      <c r="B69" s="41">
        <v>1435</v>
      </c>
      <c r="C69" s="48" t="str">
        <f t="shared" si="1"/>
        <v>S</v>
      </c>
      <c r="D69" s="38">
        <v>79</v>
      </c>
      <c r="E69" s="38">
        <v>5.51</v>
      </c>
      <c r="F69" s="38">
        <v>310</v>
      </c>
      <c r="G69" s="38">
        <v>21.6</v>
      </c>
      <c r="H69" s="39">
        <v>1038</v>
      </c>
      <c r="I69" s="40">
        <v>72.33</v>
      </c>
      <c r="J69" s="38">
        <v>8</v>
      </c>
      <c r="K69" s="38">
        <v>0.56000000000000005</v>
      </c>
      <c r="L69" s="38">
        <v>0</v>
      </c>
      <c r="M69" s="38">
        <v>0</v>
      </c>
    </row>
    <row r="70" spans="1:13" ht="25.5">
      <c r="A70" s="38" t="s">
        <v>502</v>
      </c>
      <c r="B70" s="41">
        <v>1178</v>
      </c>
      <c r="C70" s="48" t="str">
        <f t="shared" si="1"/>
        <v>S</v>
      </c>
      <c r="D70" s="38">
        <v>28</v>
      </c>
      <c r="E70" s="38">
        <v>2.38</v>
      </c>
      <c r="F70" s="38">
        <v>221</v>
      </c>
      <c r="G70" s="38">
        <v>18.760000000000002</v>
      </c>
      <c r="H70" s="40">
        <v>923</v>
      </c>
      <c r="I70" s="40">
        <v>78.349999999999994</v>
      </c>
      <c r="J70" s="38">
        <v>6</v>
      </c>
      <c r="K70" s="38">
        <v>0.51</v>
      </c>
      <c r="L70" s="38">
        <v>0</v>
      </c>
      <c r="M70" s="38">
        <v>0</v>
      </c>
    </row>
    <row r="71" spans="1:13" ht="25.5">
      <c r="A71" s="38" t="s">
        <v>503</v>
      </c>
      <c r="B71" s="41">
        <v>1660</v>
      </c>
      <c r="C71" s="48" t="str">
        <f t="shared" si="1"/>
        <v>S</v>
      </c>
      <c r="D71" s="38">
        <v>25</v>
      </c>
      <c r="E71" s="38">
        <v>1.51</v>
      </c>
      <c r="F71" s="38">
        <v>256</v>
      </c>
      <c r="G71" s="38">
        <v>15.42</v>
      </c>
      <c r="H71" s="39">
        <v>1378</v>
      </c>
      <c r="I71" s="40">
        <v>83.01</v>
      </c>
      <c r="J71" s="38">
        <v>1</v>
      </c>
      <c r="K71" s="38">
        <v>0.06</v>
      </c>
      <c r="L71" s="38">
        <v>0</v>
      </c>
      <c r="M71" s="38">
        <v>0</v>
      </c>
    </row>
    <row r="72" spans="1:13" ht="25.5">
      <c r="A72" s="38" t="s">
        <v>504</v>
      </c>
      <c r="B72" s="41">
        <v>1047</v>
      </c>
      <c r="C72" s="48" t="str">
        <f t="shared" si="1"/>
        <v>S</v>
      </c>
      <c r="D72" s="38">
        <v>79</v>
      </c>
      <c r="E72" s="38">
        <v>7.55</v>
      </c>
      <c r="F72" s="38">
        <v>267</v>
      </c>
      <c r="G72" s="38">
        <v>25.5</v>
      </c>
      <c r="H72" s="40">
        <v>698</v>
      </c>
      <c r="I72" s="40">
        <v>66.67</v>
      </c>
      <c r="J72" s="38">
        <v>3</v>
      </c>
      <c r="K72" s="38">
        <v>0.28999999999999998</v>
      </c>
      <c r="L72" s="38">
        <v>0</v>
      </c>
      <c r="M72" s="38">
        <v>0</v>
      </c>
    </row>
    <row r="73" spans="1:13" ht="25.5">
      <c r="A73" s="38" t="s">
        <v>505</v>
      </c>
      <c r="B73" s="38">
        <v>677</v>
      </c>
      <c r="C73" s="48" t="str">
        <f t="shared" si="1"/>
        <v>S</v>
      </c>
      <c r="D73" s="38">
        <v>26</v>
      </c>
      <c r="E73" s="38">
        <v>3.84</v>
      </c>
      <c r="F73" s="38">
        <v>241</v>
      </c>
      <c r="G73" s="38">
        <v>35.6</v>
      </c>
      <c r="H73" s="40">
        <v>410</v>
      </c>
      <c r="I73" s="40">
        <v>60.56</v>
      </c>
      <c r="J73" s="38">
        <v>0</v>
      </c>
      <c r="K73" s="38">
        <v>0</v>
      </c>
      <c r="L73" s="38">
        <v>0</v>
      </c>
      <c r="M73" s="38">
        <v>0</v>
      </c>
    </row>
    <row r="74" spans="1:13" ht="25.5">
      <c r="A74" s="38" t="s">
        <v>506</v>
      </c>
      <c r="B74" s="41">
        <v>1940</v>
      </c>
      <c r="C74" s="48" t="str">
        <f t="shared" si="1"/>
        <v>S</v>
      </c>
      <c r="D74" s="38">
        <v>74</v>
      </c>
      <c r="E74" s="38">
        <v>3.81</v>
      </c>
      <c r="F74" s="38">
        <v>569</v>
      </c>
      <c r="G74" s="38">
        <v>29.33</v>
      </c>
      <c r="H74" s="39">
        <v>1297</v>
      </c>
      <c r="I74" s="40">
        <v>66.86</v>
      </c>
      <c r="J74" s="38">
        <v>0</v>
      </c>
      <c r="K74" s="38">
        <v>0</v>
      </c>
      <c r="L74" s="38">
        <v>0</v>
      </c>
      <c r="M74" s="38">
        <v>0</v>
      </c>
    </row>
    <row r="75" spans="1:13" ht="25.5">
      <c r="A75" s="38" t="s">
        <v>507</v>
      </c>
      <c r="B75" s="41">
        <v>1255</v>
      </c>
      <c r="C75" s="48" t="str">
        <f t="shared" si="1"/>
        <v>S</v>
      </c>
      <c r="D75" s="38">
        <v>67</v>
      </c>
      <c r="E75" s="38">
        <v>5.34</v>
      </c>
      <c r="F75" s="38">
        <v>353</v>
      </c>
      <c r="G75" s="38">
        <v>28.13</v>
      </c>
      <c r="H75" s="40">
        <v>810</v>
      </c>
      <c r="I75" s="40">
        <v>64.540000000000006</v>
      </c>
      <c r="J75" s="38">
        <v>25</v>
      </c>
      <c r="K75" s="38">
        <v>1.99</v>
      </c>
      <c r="L75" s="38">
        <v>0</v>
      </c>
      <c r="M75" s="38">
        <v>0</v>
      </c>
    </row>
    <row r="76" spans="1:13" ht="25.5">
      <c r="A76" s="38" t="s">
        <v>508</v>
      </c>
      <c r="B76" s="38">
        <v>841</v>
      </c>
      <c r="C76" s="48" t="str">
        <f t="shared" si="1"/>
        <v>S</v>
      </c>
      <c r="D76" s="38">
        <v>39</v>
      </c>
      <c r="E76" s="38">
        <v>4.6399999999999997</v>
      </c>
      <c r="F76" s="38">
        <v>207</v>
      </c>
      <c r="G76" s="38">
        <v>24.61</v>
      </c>
      <c r="H76" s="40">
        <v>594</v>
      </c>
      <c r="I76" s="40">
        <v>70.63</v>
      </c>
      <c r="J76" s="38">
        <v>1</v>
      </c>
      <c r="K76" s="38">
        <v>0.12</v>
      </c>
      <c r="L76" s="38">
        <v>0</v>
      </c>
      <c r="M76" s="38">
        <v>0</v>
      </c>
    </row>
    <row r="77" spans="1:13" ht="25.5">
      <c r="A77" s="38" t="s">
        <v>509</v>
      </c>
      <c r="B77" s="41">
        <v>2159</v>
      </c>
      <c r="C77" s="48" t="str">
        <f t="shared" si="1"/>
        <v>S</v>
      </c>
      <c r="D77" s="38">
        <v>152</v>
      </c>
      <c r="E77" s="38">
        <v>7.04</v>
      </c>
      <c r="F77" s="38">
        <v>596</v>
      </c>
      <c r="G77" s="38">
        <v>27.61</v>
      </c>
      <c r="H77" s="39">
        <v>1306</v>
      </c>
      <c r="I77" s="40">
        <v>60.49</v>
      </c>
      <c r="J77" s="38">
        <v>105</v>
      </c>
      <c r="K77" s="38">
        <v>4.8600000000000003</v>
      </c>
      <c r="L77" s="38">
        <v>0</v>
      </c>
      <c r="M77" s="38">
        <v>0</v>
      </c>
    </row>
    <row r="78" spans="1:13" ht="25.5">
      <c r="A78" s="38" t="s">
        <v>510</v>
      </c>
      <c r="B78" s="38">
        <v>494</v>
      </c>
      <c r="C78" s="48" t="str">
        <f t="shared" si="1"/>
        <v>S</v>
      </c>
      <c r="D78" s="38">
        <v>19</v>
      </c>
      <c r="E78" s="38">
        <v>3.85</v>
      </c>
      <c r="F78" s="38">
        <v>111</v>
      </c>
      <c r="G78" s="38">
        <v>22.47</v>
      </c>
      <c r="H78" s="40">
        <v>364</v>
      </c>
      <c r="I78" s="40">
        <v>73.680000000000007</v>
      </c>
      <c r="J78" s="38">
        <v>0</v>
      </c>
      <c r="K78" s="38">
        <v>0</v>
      </c>
      <c r="L78" s="38">
        <v>0</v>
      </c>
      <c r="M78" s="38">
        <v>0</v>
      </c>
    </row>
    <row r="79" spans="1:13" ht="25.5">
      <c r="A79" s="38" t="s">
        <v>511</v>
      </c>
      <c r="B79" s="41">
        <v>1136</v>
      </c>
      <c r="C79" s="48" t="str">
        <f t="shared" si="1"/>
        <v>S</v>
      </c>
      <c r="D79" s="38">
        <v>65</v>
      </c>
      <c r="E79" s="38">
        <v>5.72</v>
      </c>
      <c r="F79" s="38">
        <v>297</v>
      </c>
      <c r="G79" s="38">
        <v>26.14</v>
      </c>
      <c r="H79" s="40">
        <v>771</v>
      </c>
      <c r="I79" s="40">
        <v>67.87</v>
      </c>
      <c r="J79" s="38">
        <v>3</v>
      </c>
      <c r="K79" s="38">
        <v>0.26</v>
      </c>
      <c r="L79" s="38">
        <v>0</v>
      </c>
      <c r="M79" s="38">
        <v>0</v>
      </c>
    </row>
    <row r="80" spans="1:13" ht="25.5">
      <c r="A80" s="38" t="s">
        <v>512</v>
      </c>
      <c r="B80" s="41">
        <v>1784</v>
      </c>
      <c r="C80" s="48" t="str">
        <f t="shared" si="1"/>
        <v>S</v>
      </c>
      <c r="D80" s="38">
        <v>40</v>
      </c>
      <c r="E80" s="38">
        <v>2.2400000000000002</v>
      </c>
      <c r="F80" s="38">
        <v>314</v>
      </c>
      <c r="G80" s="38">
        <v>17.600000000000001</v>
      </c>
      <c r="H80" s="39">
        <v>1418</v>
      </c>
      <c r="I80" s="40">
        <v>79.48</v>
      </c>
      <c r="J80" s="38">
        <v>12</v>
      </c>
      <c r="K80" s="38">
        <v>0.67</v>
      </c>
      <c r="L80" s="38">
        <v>0</v>
      </c>
      <c r="M80" s="38">
        <v>0</v>
      </c>
    </row>
    <row r="81" spans="1:13" ht="25.5">
      <c r="A81" s="38" t="s">
        <v>513</v>
      </c>
      <c r="B81" s="41">
        <v>1063</v>
      </c>
      <c r="C81" s="48" t="str">
        <f t="shared" si="1"/>
        <v>S</v>
      </c>
      <c r="D81" s="38">
        <v>57</v>
      </c>
      <c r="E81" s="38">
        <v>5.36</v>
      </c>
      <c r="F81" s="38">
        <v>224</v>
      </c>
      <c r="G81" s="38">
        <v>21.07</v>
      </c>
      <c r="H81" s="40">
        <v>717</v>
      </c>
      <c r="I81" s="40">
        <v>67.45</v>
      </c>
      <c r="J81" s="38">
        <v>65</v>
      </c>
      <c r="K81" s="38">
        <v>6.11</v>
      </c>
      <c r="L81" s="38">
        <v>0</v>
      </c>
      <c r="M81" s="38">
        <v>0</v>
      </c>
    </row>
    <row r="82" spans="1:13" ht="25.5">
      <c r="A82" s="38" t="s">
        <v>514</v>
      </c>
      <c r="B82" s="41">
        <v>3180</v>
      </c>
      <c r="C82" s="48" t="str">
        <f t="shared" si="1"/>
        <v>M</v>
      </c>
      <c r="D82" s="38">
        <v>115</v>
      </c>
      <c r="E82" s="38">
        <v>3.62</v>
      </c>
      <c r="F82" s="38">
        <v>643</v>
      </c>
      <c r="G82" s="38">
        <v>20.22</v>
      </c>
      <c r="H82" s="39">
        <v>2415</v>
      </c>
      <c r="I82" s="40">
        <v>75.94</v>
      </c>
      <c r="J82" s="38">
        <v>7</v>
      </c>
      <c r="K82" s="38">
        <v>0.22</v>
      </c>
      <c r="L82" s="38">
        <v>0</v>
      </c>
      <c r="M82" s="38">
        <v>0</v>
      </c>
    </row>
    <row r="83" spans="1:13" ht="25.5">
      <c r="A83" s="38" t="s">
        <v>515</v>
      </c>
      <c r="B83" s="41">
        <v>1736</v>
      </c>
      <c r="C83" s="48" t="str">
        <f t="shared" si="1"/>
        <v>S</v>
      </c>
      <c r="D83" s="38">
        <v>126</v>
      </c>
      <c r="E83" s="38">
        <v>7.26</v>
      </c>
      <c r="F83" s="38">
        <v>338</v>
      </c>
      <c r="G83" s="38">
        <v>19.47</v>
      </c>
      <c r="H83" s="39">
        <v>1155</v>
      </c>
      <c r="I83" s="40">
        <v>66.53</v>
      </c>
      <c r="J83" s="38">
        <v>117</v>
      </c>
      <c r="K83" s="38">
        <v>6.74</v>
      </c>
      <c r="L83" s="38">
        <v>0</v>
      </c>
      <c r="M83" s="38">
        <v>0</v>
      </c>
    </row>
    <row r="84" spans="1:13" ht="25.5">
      <c r="A84" s="38" t="s">
        <v>516</v>
      </c>
      <c r="B84" s="41">
        <v>1407</v>
      </c>
      <c r="C84" s="48" t="str">
        <f t="shared" si="1"/>
        <v>S</v>
      </c>
      <c r="D84" s="38">
        <v>24</v>
      </c>
      <c r="E84" s="38">
        <v>1.71</v>
      </c>
      <c r="F84" s="38">
        <v>317</v>
      </c>
      <c r="G84" s="38">
        <v>22.53</v>
      </c>
      <c r="H84" s="39">
        <v>1065</v>
      </c>
      <c r="I84" s="40">
        <v>75.69</v>
      </c>
      <c r="J84" s="38">
        <v>1</v>
      </c>
      <c r="K84" s="38">
        <v>7.0000000000000007E-2</v>
      </c>
      <c r="L84" s="38">
        <v>0</v>
      </c>
      <c r="M84" s="38">
        <v>0</v>
      </c>
    </row>
    <row r="85" spans="1:13" ht="25.5">
      <c r="A85" s="38" t="s">
        <v>517</v>
      </c>
      <c r="B85" s="41">
        <v>1338</v>
      </c>
      <c r="C85" s="48" t="str">
        <f t="shared" si="1"/>
        <v>S</v>
      </c>
      <c r="D85" s="38">
        <v>39</v>
      </c>
      <c r="E85" s="38">
        <v>2.91</v>
      </c>
      <c r="F85" s="38">
        <v>338</v>
      </c>
      <c r="G85" s="38">
        <v>25.26</v>
      </c>
      <c r="H85" s="40">
        <v>886</v>
      </c>
      <c r="I85" s="40">
        <v>66.22</v>
      </c>
      <c r="J85" s="38">
        <v>75</v>
      </c>
      <c r="K85" s="38">
        <v>5.61</v>
      </c>
      <c r="L85" s="38">
        <v>0</v>
      </c>
      <c r="M85" s="38">
        <v>0</v>
      </c>
    </row>
    <row r="86" spans="1:13" ht="25.5">
      <c r="A86" s="38" t="s">
        <v>518</v>
      </c>
      <c r="B86" s="41">
        <v>1054</v>
      </c>
      <c r="C86" s="48" t="str">
        <f t="shared" si="1"/>
        <v>S</v>
      </c>
      <c r="D86" s="38">
        <v>111</v>
      </c>
      <c r="E86" s="38">
        <v>10.53</v>
      </c>
      <c r="F86" s="38">
        <v>176</v>
      </c>
      <c r="G86" s="38">
        <v>16.7</v>
      </c>
      <c r="H86" s="40">
        <v>767</v>
      </c>
      <c r="I86" s="40">
        <v>72.77</v>
      </c>
      <c r="J86" s="38">
        <v>0</v>
      </c>
      <c r="K86" s="38">
        <v>0</v>
      </c>
      <c r="L86" s="38">
        <v>0</v>
      </c>
      <c r="M86" s="38">
        <v>0</v>
      </c>
    </row>
    <row r="87" spans="1:13" ht="25.5">
      <c r="A87" s="38" t="s">
        <v>519</v>
      </c>
      <c r="B87" s="38">
        <v>492</v>
      </c>
      <c r="C87" s="48" t="str">
        <f t="shared" si="1"/>
        <v>S</v>
      </c>
      <c r="D87" s="38">
        <v>16</v>
      </c>
      <c r="E87" s="38">
        <v>3.25</v>
      </c>
      <c r="F87" s="38">
        <v>146</v>
      </c>
      <c r="G87" s="38">
        <v>29.67</v>
      </c>
      <c r="H87" s="40">
        <v>330</v>
      </c>
      <c r="I87" s="40">
        <v>67.069999999999993</v>
      </c>
      <c r="J87" s="38">
        <v>0</v>
      </c>
      <c r="K87" s="38">
        <v>0</v>
      </c>
      <c r="L87" s="38">
        <v>0</v>
      </c>
      <c r="M87" s="38">
        <v>0</v>
      </c>
    </row>
    <row r="88" spans="1:13" ht="25.5">
      <c r="A88" s="38" t="s">
        <v>520</v>
      </c>
      <c r="B88" s="41">
        <v>3259</v>
      </c>
      <c r="C88" s="48" t="str">
        <f t="shared" si="1"/>
        <v>M</v>
      </c>
      <c r="D88" s="38">
        <v>3</v>
      </c>
      <c r="E88" s="38">
        <v>0.09</v>
      </c>
      <c r="F88" s="41">
        <v>3122</v>
      </c>
      <c r="G88" s="38">
        <v>95.8</v>
      </c>
      <c r="H88" s="40">
        <v>132</v>
      </c>
      <c r="I88" s="40">
        <v>4.05</v>
      </c>
      <c r="J88" s="38">
        <v>2</v>
      </c>
      <c r="K88" s="38">
        <v>0.06</v>
      </c>
      <c r="L88" s="38">
        <v>0</v>
      </c>
      <c r="M88" s="38">
        <v>0</v>
      </c>
    </row>
    <row r="89" spans="1:13" ht="25.5">
      <c r="A89" s="38" t="s">
        <v>521</v>
      </c>
      <c r="B89" s="38">
        <v>651</v>
      </c>
      <c r="C89" s="48" t="str">
        <f t="shared" si="1"/>
        <v>S</v>
      </c>
      <c r="D89" s="38">
        <v>10</v>
      </c>
      <c r="E89" s="38">
        <v>1.54</v>
      </c>
      <c r="F89" s="38">
        <v>141</v>
      </c>
      <c r="G89" s="38">
        <v>21.66</v>
      </c>
      <c r="H89" s="40">
        <v>500</v>
      </c>
      <c r="I89" s="40">
        <v>76.8</v>
      </c>
      <c r="J89" s="38">
        <v>0</v>
      </c>
      <c r="K89" s="38">
        <v>0</v>
      </c>
      <c r="L89" s="38">
        <v>0</v>
      </c>
      <c r="M89" s="38">
        <v>0</v>
      </c>
    </row>
    <row r="90" spans="1:13" ht="25.5">
      <c r="A90" s="38" t="s">
        <v>522</v>
      </c>
      <c r="B90" s="38">
        <v>375</v>
      </c>
      <c r="C90" s="48" t="str">
        <f t="shared" si="1"/>
        <v>S</v>
      </c>
      <c r="D90" s="38">
        <v>6</v>
      </c>
      <c r="E90" s="38">
        <v>1.6</v>
      </c>
      <c r="F90" s="38">
        <v>52</v>
      </c>
      <c r="G90" s="38">
        <v>13.87</v>
      </c>
      <c r="H90" s="40">
        <v>317</v>
      </c>
      <c r="I90" s="40">
        <v>84.53</v>
      </c>
      <c r="J90" s="38">
        <v>0</v>
      </c>
      <c r="K90" s="38">
        <v>0</v>
      </c>
      <c r="L90" s="38">
        <v>0</v>
      </c>
      <c r="M90" s="38">
        <v>0</v>
      </c>
    </row>
    <row r="91" spans="1:13" ht="25.5">
      <c r="A91" s="38" t="s">
        <v>523</v>
      </c>
      <c r="B91" s="41">
        <v>2838</v>
      </c>
      <c r="C91" s="48" t="str">
        <f t="shared" si="1"/>
        <v>S</v>
      </c>
      <c r="D91" s="38">
        <v>125</v>
      </c>
      <c r="E91" s="38">
        <v>4.4000000000000004</v>
      </c>
      <c r="F91" s="38">
        <v>490</v>
      </c>
      <c r="G91" s="38">
        <v>17.27</v>
      </c>
      <c r="H91" s="39">
        <v>2217</v>
      </c>
      <c r="I91" s="40">
        <v>78.12</v>
      </c>
      <c r="J91" s="38">
        <v>6</v>
      </c>
      <c r="K91" s="38">
        <v>0.21</v>
      </c>
      <c r="L91" s="38">
        <v>0</v>
      </c>
      <c r="M91" s="38">
        <v>0</v>
      </c>
    </row>
    <row r="92" spans="1:13" ht="25.5">
      <c r="A92" s="38" t="s">
        <v>524</v>
      </c>
      <c r="B92" s="41">
        <v>1383</v>
      </c>
      <c r="C92" s="48" t="str">
        <f t="shared" si="1"/>
        <v>S</v>
      </c>
      <c r="D92" s="38">
        <v>36</v>
      </c>
      <c r="E92" s="38">
        <v>2.6</v>
      </c>
      <c r="F92" s="38">
        <v>471</v>
      </c>
      <c r="G92" s="38">
        <v>34.06</v>
      </c>
      <c r="H92" s="40">
        <v>847</v>
      </c>
      <c r="I92" s="40">
        <v>61.24</v>
      </c>
      <c r="J92" s="38">
        <v>29</v>
      </c>
      <c r="K92" s="38">
        <v>2.1</v>
      </c>
      <c r="L92" s="38">
        <v>0</v>
      </c>
      <c r="M92" s="38">
        <v>0</v>
      </c>
    </row>
    <row r="93" spans="1:13" ht="25.5">
      <c r="A93" s="38" t="s">
        <v>525</v>
      </c>
      <c r="B93" s="41">
        <v>1840</v>
      </c>
      <c r="C93" s="48" t="str">
        <f t="shared" si="1"/>
        <v>S</v>
      </c>
      <c r="D93" s="38">
        <v>69</v>
      </c>
      <c r="E93" s="38">
        <v>3.75</v>
      </c>
      <c r="F93" s="38">
        <v>687</v>
      </c>
      <c r="G93" s="38">
        <v>37.340000000000003</v>
      </c>
      <c r="H93" s="39">
        <v>1081</v>
      </c>
      <c r="I93" s="40">
        <v>58.75</v>
      </c>
      <c r="J93" s="38">
        <v>3</v>
      </c>
      <c r="K93" s="38">
        <v>0.16</v>
      </c>
      <c r="L93" s="38">
        <v>0</v>
      </c>
      <c r="M93" s="38">
        <v>0</v>
      </c>
    </row>
    <row r="94" spans="1:13" ht="25.5">
      <c r="A94" s="38" t="s">
        <v>526</v>
      </c>
      <c r="B94" s="41">
        <v>1045</v>
      </c>
      <c r="C94" s="48" t="str">
        <f t="shared" si="1"/>
        <v>S</v>
      </c>
      <c r="D94" s="38">
        <v>50</v>
      </c>
      <c r="E94" s="38">
        <v>4.78</v>
      </c>
      <c r="F94" s="38">
        <v>352</v>
      </c>
      <c r="G94" s="38">
        <v>33.68</v>
      </c>
      <c r="H94" s="40">
        <v>643</v>
      </c>
      <c r="I94" s="40">
        <v>61.53</v>
      </c>
      <c r="J94" s="38">
        <v>0</v>
      </c>
      <c r="K94" s="38">
        <v>0</v>
      </c>
      <c r="L94" s="38">
        <v>0</v>
      </c>
      <c r="M94" s="38">
        <v>0</v>
      </c>
    </row>
    <row r="95" spans="1:13" ht="25.5">
      <c r="A95" s="38" t="s">
        <v>527</v>
      </c>
      <c r="B95" s="41">
        <v>1977</v>
      </c>
      <c r="C95" s="48" t="str">
        <f t="shared" si="1"/>
        <v>S</v>
      </c>
      <c r="D95" s="38">
        <v>105</v>
      </c>
      <c r="E95" s="38">
        <v>5.31</v>
      </c>
      <c r="F95" s="38">
        <v>705</v>
      </c>
      <c r="G95" s="38">
        <v>35.659999999999997</v>
      </c>
      <c r="H95" s="39">
        <v>1166</v>
      </c>
      <c r="I95" s="40">
        <v>58.98</v>
      </c>
      <c r="J95" s="38">
        <v>1</v>
      </c>
      <c r="K95" s="38">
        <v>0.05</v>
      </c>
      <c r="L95" s="38">
        <v>0</v>
      </c>
      <c r="M95" s="38">
        <v>0</v>
      </c>
    </row>
    <row r="96" spans="1:13" ht="25.5">
      <c r="A96" s="38" t="s">
        <v>528</v>
      </c>
      <c r="B96" s="41">
        <v>4429</v>
      </c>
      <c r="C96" s="48" t="str">
        <f t="shared" si="1"/>
        <v>M</v>
      </c>
      <c r="D96" s="38">
        <v>169</v>
      </c>
      <c r="E96" s="38">
        <v>3.82</v>
      </c>
      <c r="F96" s="41">
        <v>1609</v>
      </c>
      <c r="G96" s="38">
        <v>36.33</v>
      </c>
      <c r="H96" s="39">
        <v>2648</v>
      </c>
      <c r="I96" s="40">
        <v>59.79</v>
      </c>
      <c r="J96" s="38">
        <v>3</v>
      </c>
      <c r="K96" s="38">
        <v>7.0000000000000007E-2</v>
      </c>
      <c r="L96" s="38">
        <v>0</v>
      </c>
      <c r="M96" s="38">
        <v>0</v>
      </c>
    </row>
    <row r="97" spans="1:13" ht="25.5">
      <c r="A97" s="38" t="s">
        <v>529</v>
      </c>
      <c r="B97" s="41">
        <v>3573</v>
      </c>
      <c r="C97" s="48" t="str">
        <f t="shared" si="1"/>
        <v>M</v>
      </c>
      <c r="D97" s="38">
        <v>101</v>
      </c>
      <c r="E97" s="38">
        <v>2.83</v>
      </c>
      <c r="F97" s="38">
        <v>990</v>
      </c>
      <c r="G97" s="38">
        <v>27.71</v>
      </c>
      <c r="H97" s="39">
        <v>2481</v>
      </c>
      <c r="I97" s="40">
        <v>69.44</v>
      </c>
      <c r="J97" s="38">
        <v>1</v>
      </c>
      <c r="K97" s="38">
        <v>0.03</v>
      </c>
      <c r="L97" s="38">
        <v>0</v>
      </c>
      <c r="M97" s="38">
        <v>0</v>
      </c>
    </row>
    <row r="98" spans="1:13" ht="25.5">
      <c r="A98" s="38" t="s">
        <v>530</v>
      </c>
      <c r="B98" s="41">
        <v>1302</v>
      </c>
      <c r="C98" s="48" t="str">
        <f t="shared" si="1"/>
        <v>S</v>
      </c>
      <c r="D98" s="38">
        <v>11</v>
      </c>
      <c r="E98" s="38">
        <v>0.84</v>
      </c>
      <c r="F98" s="38">
        <v>281</v>
      </c>
      <c r="G98" s="38">
        <v>21.58</v>
      </c>
      <c r="H98" s="40">
        <v>942</v>
      </c>
      <c r="I98" s="40">
        <v>72.349999999999994</v>
      </c>
      <c r="J98" s="38">
        <v>68</v>
      </c>
      <c r="K98" s="38">
        <v>5.22</v>
      </c>
      <c r="L98" s="38">
        <v>0</v>
      </c>
      <c r="M98" s="38">
        <v>0</v>
      </c>
    </row>
    <row r="99" spans="1:13" ht="25.5">
      <c r="A99" s="38" t="s">
        <v>531</v>
      </c>
      <c r="B99" s="38">
        <v>714</v>
      </c>
      <c r="C99" s="48" t="str">
        <f t="shared" si="1"/>
        <v>S</v>
      </c>
      <c r="D99" s="38">
        <v>16</v>
      </c>
      <c r="E99" s="38">
        <v>2.2400000000000002</v>
      </c>
      <c r="F99" s="38">
        <v>257</v>
      </c>
      <c r="G99" s="38">
        <v>35.99</v>
      </c>
      <c r="H99" s="40">
        <v>441</v>
      </c>
      <c r="I99" s="40">
        <v>61.76</v>
      </c>
      <c r="J99" s="38">
        <v>0</v>
      </c>
      <c r="K99" s="38">
        <v>0</v>
      </c>
      <c r="L99" s="38">
        <v>0</v>
      </c>
      <c r="M99" s="38">
        <v>0</v>
      </c>
    </row>
    <row r="100" spans="1:13" ht="25.5">
      <c r="A100" s="38" t="s">
        <v>532</v>
      </c>
      <c r="B100" s="41">
        <v>2326</v>
      </c>
      <c r="C100" s="48" t="str">
        <f t="shared" si="1"/>
        <v>S</v>
      </c>
      <c r="D100" s="38">
        <v>50</v>
      </c>
      <c r="E100" s="38">
        <v>2.15</v>
      </c>
      <c r="F100" s="38">
        <v>281</v>
      </c>
      <c r="G100" s="38">
        <v>12.08</v>
      </c>
      <c r="H100" s="39">
        <v>1811</v>
      </c>
      <c r="I100" s="40">
        <v>77.86</v>
      </c>
      <c r="J100" s="38">
        <v>184</v>
      </c>
      <c r="K100" s="38">
        <v>7.91</v>
      </c>
      <c r="L100" s="38">
        <v>0</v>
      </c>
      <c r="M100" s="38">
        <v>0</v>
      </c>
    </row>
    <row r="101" spans="1:13" ht="25.5">
      <c r="A101" s="38" t="s">
        <v>533</v>
      </c>
      <c r="B101" s="41">
        <v>2268</v>
      </c>
      <c r="C101" s="48" t="str">
        <f t="shared" si="1"/>
        <v>S</v>
      </c>
      <c r="D101" s="38">
        <v>65</v>
      </c>
      <c r="E101" s="38">
        <v>2.87</v>
      </c>
      <c r="F101" s="38">
        <v>765</v>
      </c>
      <c r="G101" s="38">
        <v>33.729999999999997</v>
      </c>
      <c r="H101" s="39">
        <v>1436</v>
      </c>
      <c r="I101" s="40">
        <v>63.32</v>
      </c>
      <c r="J101" s="38">
        <v>2</v>
      </c>
      <c r="K101" s="38">
        <v>0.09</v>
      </c>
      <c r="L101" s="38">
        <v>0</v>
      </c>
      <c r="M101" s="38">
        <v>0</v>
      </c>
    </row>
    <row r="102" spans="1:13" ht="25.5">
      <c r="A102" s="38" t="s">
        <v>534</v>
      </c>
      <c r="B102" s="41">
        <v>1688</v>
      </c>
      <c r="C102" s="48" t="str">
        <f t="shared" si="1"/>
        <v>S</v>
      </c>
      <c r="D102" s="38">
        <v>46</v>
      </c>
      <c r="E102" s="38">
        <v>2.73</v>
      </c>
      <c r="F102" s="38">
        <v>565</v>
      </c>
      <c r="G102" s="38">
        <v>33.47</v>
      </c>
      <c r="H102" s="40">
        <v>984</v>
      </c>
      <c r="I102" s="40">
        <v>58.29</v>
      </c>
      <c r="J102" s="38">
        <v>93</v>
      </c>
      <c r="K102" s="38">
        <v>5.51</v>
      </c>
      <c r="L102" s="38">
        <v>0</v>
      </c>
      <c r="M102" s="38">
        <v>0</v>
      </c>
    </row>
    <row r="103" spans="1:13" ht="25.5">
      <c r="A103" s="38" t="s">
        <v>535</v>
      </c>
      <c r="B103" s="38">
        <v>796</v>
      </c>
      <c r="C103" s="48" t="str">
        <f t="shared" si="1"/>
        <v>S</v>
      </c>
      <c r="D103" s="38">
        <v>21</v>
      </c>
      <c r="E103" s="38">
        <v>2.64</v>
      </c>
      <c r="F103" s="38">
        <v>185</v>
      </c>
      <c r="G103" s="38">
        <v>23.24</v>
      </c>
      <c r="H103" s="40">
        <v>590</v>
      </c>
      <c r="I103" s="40">
        <v>74.12</v>
      </c>
      <c r="J103" s="38">
        <v>0</v>
      </c>
      <c r="K103" s="38">
        <v>0</v>
      </c>
      <c r="L103" s="38">
        <v>0</v>
      </c>
      <c r="M103" s="38">
        <v>0</v>
      </c>
    </row>
    <row r="104" spans="1:13" ht="25.5">
      <c r="A104" s="38" t="s">
        <v>536</v>
      </c>
      <c r="B104" s="41">
        <v>1802</v>
      </c>
      <c r="C104" s="48" t="str">
        <f t="shared" si="1"/>
        <v>S</v>
      </c>
      <c r="D104" s="38">
        <v>60</v>
      </c>
      <c r="E104" s="38">
        <v>3.33</v>
      </c>
      <c r="F104" s="38">
        <v>430</v>
      </c>
      <c r="G104" s="38">
        <v>23.86</v>
      </c>
      <c r="H104" s="39">
        <v>1142</v>
      </c>
      <c r="I104" s="40">
        <v>63.37</v>
      </c>
      <c r="J104" s="38">
        <v>170</v>
      </c>
      <c r="K104" s="38">
        <v>9.43</v>
      </c>
      <c r="L104" s="38">
        <v>0</v>
      </c>
      <c r="M104" s="38">
        <v>0</v>
      </c>
    </row>
    <row r="105" spans="1:13" ht="25.5">
      <c r="A105" s="38" t="s">
        <v>537</v>
      </c>
      <c r="B105" s="38">
        <v>883</v>
      </c>
      <c r="C105" s="48" t="str">
        <f t="shared" si="1"/>
        <v>S</v>
      </c>
      <c r="D105" s="38">
        <v>29</v>
      </c>
      <c r="E105" s="38">
        <v>3.28</v>
      </c>
      <c r="F105" s="38">
        <v>267</v>
      </c>
      <c r="G105" s="38">
        <v>30.24</v>
      </c>
      <c r="H105" s="40">
        <v>587</v>
      </c>
      <c r="I105" s="40">
        <v>66.48</v>
      </c>
      <c r="J105" s="38">
        <v>0</v>
      </c>
      <c r="K105" s="38">
        <v>0</v>
      </c>
      <c r="L105" s="38">
        <v>0</v>
      </c>
      <c r="M105" s="38">
        <v>0</v>
      </c>
    </row>
    <row r="106" spans="1:13" ht="25.5">
      <c r="A106" s="38" t="s">
        <v>538</v>
      </c>
      <c r="B106" s="41">
        <v>1862</v>
      </c>
      <c r="C106" s="48" t="str">
        <f t="shared" si="1"/>
        <v>S</v>
      </c>
      <c r="D106" s="38">
        <v>49</v>
      </c>
      <c r="E106" s="38">
        <v>2.63</v>
      </c>
      <c r="F106" s="38">
        <v>703</v>
      </c>
      <c r="G106" s="38">
        <v>37.76</v>
      </c>
      <c r="H106" s="39">
        <v>1110</v>
      </c>
      <c r="I106" s="40">
        <v>59.61</v>
      </c>
      <c r="J106" s="38">
        <v>0</v>
      </c>
      <c r="K106" s="38">
        <v>0</v>
      </c>
      <c r="L106" s="38">
        <v>0</v>
      </c>
      <c r="M106" s="38">
        <v>0</v>
      </c>
    </row>
    <row r="107" spans="1:13" ht="25.5">
      <c r="A107" s="38" t="s">
        <v>539</v>
      </c>
      <c r="B107" s="41">
        <v>1232</v>
      </c>
      <c r="C107" s="48" t="str">
        <f t="shared" si="1"/>
        <v>S</v>
      </c>
      <c r="D107" s="38">
        <v>11</v>
      </c>
      <c r="E107" s="38">
        <v>0.89</v>
      </c>
      <c r="F107" s="38">
        <v>378</v>
      </c>
      <c r="G107" s="38">
        <v>30.68</v>
      </c>
      <c r="H107" s="40">
        <v>794</v>
      </c>
      <c r="I107" s="40">
        <v>64.45</v>
      </c>
      <c r="J107" s="38">
        <v>49</v>
      </c>
      <c r="K107" s="38">
        <v>3.98</v>
      </c>
      <c r="L107" s="38">
        <v>0</v>
      </c>
      <c r="M107" s="38">
        <v>0</v>
      </c>
    </row>
    <row r="108" spans="1:13" ht="25.5">
      <c r="A108" s="38" t="s">
        <v>540</v>
      </c>
      <c r="B108" s="41">
        <v>1282</v>
      </c>
      <c r="C108" s="48" t="str">
        <f t="shared" si="1"/>
        <v>S</v>
      </c>
      <c r="D108" s="38">
        <v>62</v>
      </c>
      <c r="E108" s="38">
        <v>4.84</v>
      </c>
      <c r="F108" s="38">
        <v>410</v>
      </c>
      <c r="G108" s="38">
        <v>31.98</v>
      </c>
      <c r="H108" s="40">
        <v>809</v>
      </c>
      <c r="I108" s="40">
        <v>63.1</v>
      </c>
      <c r="J108" s="38">
        <v>1</v>
      </c>
      <c r="K108" s="38">
        <v>0.08</v>
      </c>
      <c r="L108" s="38">
        <v>0</v>
      </c>
      <c r="M108" s="38">
        <v>0</v>
      </c>
    </row>
    <row r="109" spans="1:13" ht="15">
      <c r="A109" s="38" t="s">
        <v>541</v>
      </c>
      <c r="B109" s="38">
        <v>7</v>
      </c>
      <c r="C109" s="48" t="str">
        <f t="shared" si="1"/>
        <v>S</v>
      </c>
      <c r="D109" s="38">
        <v>0</v>
      </c>
      <c r="E109" s="38">
        <v>0</v>
      </c>
      <c r="F109" s="38">
        <v>2</v>
      </c>
      <c r="G109" s="38">
        <v>28.57</v>
      </c>
      <c r="H109" s="40">
        <v>0</v>
      </c>
      <c r="I109" s="40">
        <v>0</v>
      </c>
      <c r="J109" s="38">
        <v>5</v>
      </c>
      <c r="K109" s="38">
        <v>71.430000000000007</v>
      </c>
      <c r="L109" s="38">
        <v>0</v>
      </c>
      <c r="M109" s="38">
        <v>0</v>
      </c>
    </row>
    <row r="110" spans="1:13" ht="15">
      <c r="A110" s="38" t="s">
        <v>542</v>
      </c>
      <c r="B110" s="38">
        <v>1</v>
      </c>
      <c r="C110" s="48" t="str">
        <f t="shared" si="1"/>
        <v>S</v>
      </c>
      <c r="D110" s="38">
        <v>0</v>
      </c>
      <c r="E110" s="38">
        <v>0</v>
      </c>
      <c r="F110" s="38">
        <v>1</v>
      </c>
      <c r="G110" s="38">
        <v>100</v>
      </c>
      <c r="H110" s="40">
        <v>0</v>
      </c>
      <c r="I110" s="40">
        <v>0</v>
      </c>
      <c r="J110" s="38">
        <v>0</v>
      </c>
      <c r="K110" s="38">
        <v>0</v>
      </c>
      <c r="L110" s="38">
        <v>0</v>
      </c>
      <c r="M110" s="38">
        <v>0</v>
      </c>
    </row>
    <row r="111" spans="1:13" ht="15">
      <c r="A111" s="38" t="s">
        <v>543</v>
      </c>
      <c r="B111" s="38">
        <v>1</v>
      </c>
      <c r="C111" s="48" t="str">
        <f t="shared" si="1"/>
        <v>S</v>
      </c>
      <c r="D111" s="38">
        <v>0</v>
      </c>
      <c r="E111" s="38">
        <v>0</v>
      </c>
      <c r="F111" s="38">
        <v>1</v>
      </c>
      <c r="G111" s="38">
        <v>100</v>
      </c>
      <c r="H111" s="40">
        <v>0</v>
      </c>
      <c r="I111" s="40">
        <v>0</v>
      </c>
      <c r="J111" s="38">
        <v>0</v>
      </c>
      <c r="K111" s="38">
        <v>0</v>
      </c>
      <c r="L111" s="38">
        <v>0</v>
      </c>
      <c r="M111" s="38">
        <v>0</v>
      </c>
    </row>
    <row r="112" spans="1:13" ht="15">
      <c r="A112" s="38" t="s">
        <v>544</v>
      </c>
      <c r="B112" s="41">
        <v>7396</v>
      </c>
      <c r="C112" s="48" t="str">
        <f t="shared" si="1"/>
        <v>M</v>
      </c>
      <c r="D112" s="38">
        <v>658</v>
      </c>
      <c r="E112" s="38">
        <v>8.9</v>
      </c>
      <c r="F112" s="41">
        <v>2267</v>
      </c>
      <c r="G112" s="38">
        <v>30.65</v>
      </c>
      <c r="H112" s="39">
        <v>4469</v>
      </c>
      <c r="I112" s="40">
        <v>60.42</v>
      </c>
      <c r="J112" s="38">
        <v>2</v>
      </c>
      <c r="K112" s="38">
        <v>0.03</v>
      </c>
      <c r="L112" s="38">
        <v>0</v>
      </c>
      <c r="M112" s="38">
        <v>0</v>
      </c>
    </row>
    <row r="113" spans="1:13" ht="15">
      <c r="A113" s="38" t="s">
        <v>545</v>
      </c>
      <c r="B113" s="41">
        <v>7007</v>
      </c>
      <c r="C113" s="48" t="str">
        <f t="shared" si="1"/>
        <v>M</v>
      </c>
      <c r="D113" s="38">
        <v>101</v>
      </c>
      <c r="E113" s="38">
        <v>1.44</v>
      </c>
      <c r="F113" s="41">
        <v>2259</v>
      </c>
      <c r="G113" s="38">
        <v>32.24</v>
      </c>
      <c r="H113" s="39">
        <v>2131</v>
      </c>
      <c r="I113" s="40">
        <v>30.41</v>
      </c>
      <c r="J113" s="41">
        <v>2516</v>
      </c>
      <c r="K113" s="38">
        <v>35.909999999999997</v>
      </c>
      <c r="L113" s="38">
        <v>0</v>
      </c>
      <c r="M113" s="38">
        <v>0</v>
      </c>
    </row>
    <row r="114" spans="1:13" ht="15">
      <c r="A114" s="38" t="s">
        <v>546</v>
      </c>
      <c r="B114" s="41">
        <v>7201</v>
      </c>
      <c r="C114" s="48" t="str">
        <f t="shared" si="1"/>
        <v>M</v>
      </c>
      <c r="D114" s="38">
        <v>221</v>
      </c>
      <c r="E114" s="38">
        <v>3.07</v>
      </c>
      <c r="F114" s="41">
        <v>2951</v>
      </c>
      <c r="G114" s="38">
        <v>40.98</v>
      </c>
      <c r="H114" s="39">
        <v>1202</v>
      </c>
      <c r="I114" s="40">
        <v>16.690000000000001</v>
      </c>
      <c r="J114" s="41">
        <v>2827</v>
      </c>
      <c r="K114" s="38">
        <v>39.26</v>
      </c>
      <c r="L114" s="38">
        <v>0</v>
      </c>
      <c r="M114" s="38">
        <v>0</v>
      </c>
    </row>
    <row r="115" spans="1:13" ht="15">
      <c r="A115" s="38" t="s">
        <v>547</v>
      </c>
      <c r="B115" s="41">
        <v>5493</v>
      </c>
      <c r="C115" s="48" t="str">
        <f t="shared" si="1"/>
        <v>M</v>
      </c>
      <c r="D115" s="38">
        <v>258</v>
      </c>
      <c r="E115" s="38">
        <v>4.7</v>
      </c>
      <c r="F115" s="41">
        <v>4343</v>
      </c>
      <c r="G115" s="38">
        <v>79.06</v>
      </c>
      <c r="H115" s="40">
        <v>853</v>
      </c>
      <c r="I115" s="40">
        <v>15.53</v>
      </c>
      <c r="J115" s="38">
        <v>39</v>
      </c>
      <c r="K115" s="38">
        <v>0.71</v>
      </c>
      <c r="L115" s="38">
        <v>0</v>
      </c>
      <c r="M115" s="38">
        <v>0</v>
      </c>
    </row>
    <row r="116" spans="1:13" ht="15">
      <c r="A116" s="38" t="s">
        <v>548</v>
      </c>
      <c r="B116" s="41">
        <v>2558</v>
      </c>
      <c r="C116" s="48" t="str">
        <f t="shared" si="1"/>
        <v>S</v>
      </c>
      <c r="D116" s="38">
        <v>105</v>
      </c>
      <c r="E116" s="38">
        <v>4.0999999999999996</v>
      </c>
      <c r="F116" s="38">
        <v>394</v>
      </c>
      <c r="G116" s="38">
        <v>15.4</v>
      </c>
      <c r="H116" s="39">
        <v>1493</v>
      </c>
      <c r="I116" s="40">
        <v>58.37</v>
      </c>
      <c r="J116" s="38">
        <v>566</v>
      </c>
      <c r="K116" s="38">
        <v>22.13</v>
      </c>
      <c r="L116" s="38">
        <v>0</v>
      </c>
      <c r="M116" s="38">
        <v>0</v>
      </c>
    </row>
    <row r="117" spans="1:13" ht="15">
      <c r="A117" s="38" t="s">
        <v>549</v>
      </c>
      <c r="B117" s="41">
        <v>100033</v>
      </c>
      <c r="C117" s="48" t="str">
        <f t="shared" si="1"/>
        <v>L</v>
      </c>
      <c r="D117" s="41">
        <v>5033</v>
      </c>
      <c r="E117" s="38">
        <v>5.03</v>
      </c>
      <c r="F117" s="41">
        <v>6339</v>
      </c>
      <c r="G117" s="38">
        <v>6.34</v>
      </c>
      <c r="H117" s="39">
        <v>57271</v>
      </c>
      <c r="I117" s="40">
        <v>57.25</v>
      </c>
      <c r="J117" s="41">
        <v>31390</v>
      </c>
      <c r="K117" s="38">
        <v>31.38</v>
      </c>
      <c r="L117" s="38">
        <v>0</v>
      </c>
      <c r="M117" s="38">
        <v>0</v>
      </c>
    </row>
    <row r="118" spans="1:13" ht="15">
      <c r="A118" s="38" t="s">
        <v>550</v>
      </c>
      <c r="B118" s="41">
        <v>1218</v>
      </c>
      <c r="C118" s="48" t="str">
        <f t="shared" si="1"/>
        <v>S</v>
      </c>
      <c r="D118" s="38">
        <v>104</v>
      </c>
      <c r="E118" s="38">
        <v>8.5399999999999991</v>
      </c>
      <c r="F118" s="38">
        <v>223</v>
      </c>
      <c r="G118" s="38">
        <v>18.309999999999999</v>
      </c>
      <c r="H118" s="40">
        <v>889</v>
      </c>
      <c r="I118" s="40">
        <v>72.989999999999995</v>
      </c>
      <c r="J118" s="38">
        <v>2</v>
      </c>
      <c r="K118" s="38">
        <v>0.16</v>
      </c>
      <c r="L118" s="38">
        <v>0</v>
      </c>
      <c r="M118" s="38">
        <v>0</v>
      </c>
    </row>
    <row r="119" spans="1:13" ht="25.5">
      <c r="A119" s="38" t="s">
        <v>551</v>
      </c>
      <c r="B119" s="38">
        <v>411</v>
      </c>
      <c r="C119" s="48" t="str">
        <f t="shared" si="1"/>
        <v>S</v>
      </c>
      <c r="D119" s="38">
        <v>11</v>
      </c>
      <c r="E119" s="38">
        <v>2.68</v>
      </c>
      <c r="F119" s="38">
        <v>144</v>
      </c>
      <c r="G119" s="38">
        <v>35.04</v>
      </c>
      <c r="H119" s="40">
        <v>256</v>
      </c>
      <c r="I119" s="40">
        <v>62.29</v>
      </c>
      <c r="J119" s="38">
        <v>0</v>
      </c>
      <c r="K119" s="38">
        <v>0</v>
      </c>
      <c r="L119" s="38">
        <v>0</v>
      </c>
      <c r="M119" s="38">
        <v>0</v>
      </c>
    </row>
    <row r="120" spans="1:13" ht="25.5">
      <c r="A120" s="38" t="s">
        <v>552</v>
      </c>
      <c r="B120" s="41">
        <v>1090</v>
      </c>
      <c r="C120" s="48" t="str">
        <f t="shared" si="1"/>
        <v>S</v>
      </c>
      <c r="D120" s="38">
        <v>15</v>
      </c>
      <c r="E120" s="38">
        <v>1.38</v>
      </c>
      <c r="F120" s="38">
        <v>261</v>
      </c>
      <c r="G120" s="38">
        <v>23.94</v>
      </c>
      <c r="H120" s="40">
        <v>812</v>
      </c>
      <c r="I120" s="40">
        <v>74.5</v>
      </c>
      <c r="J120" s="38">
        <v>2</v>
      </c>
      <c r="K120" s="38">
        <v>0.18</v>
      </c>
      <c r="L120" s="38">
        <v>0</v>
      </c>
      <c r="M120" s="38">
        <v>0</v>
      </c>
    </row>
    <row r="121" spans="1:13" ht="25.5">
      <c r="A121" s="38" t="s">
        <v>553</v>
      </c>
      <c r="B121" s="38">
        <v>733</v>
      </c>
      <c r="C121" s="48" t="str">
        <f t="shared" si="1"/>
        <v>S</v>
      </c>
      <c r="D121" s="38">
        <v>52</v>
      </c>
      <c r="E121" s="38">
        <v>7.09</v>
      </c>
      <c r="F121" s="38">
        <v>114</v>
      </c>
      <c r="G121" s="38">
        <v>15.55</v>
      </c>
      <c r="H121" s="40">
        <v>543</v>
      </c>
      <c r="I121" s="40">
        <v>74.08</v>
      </c>
      <c r="J121" s="38">
        <v>24</v>
      </c>
      <c r="K121" s="38">
        <v>3.27</v>
      </c>
      <c r="L121" s="38">
        <v>0</v>
      </c>
      <c r="M121" s="38">
        <v>0</v>
      </c>
    </row>
    <row r="122" spans="1:13" ht="25.5">
      <c r="A122" s="38" t="s">
        <v>554</v>
      </c>
      <c r="B122" s="41">
        <v>1096</v>
      </c>
      <c r="C122" s="48" t="str">
        <f t="shared" si="1"/>
        <v>S</v>
      </c>
      <c r="D122" s="38">
        <v>26</v>
      </c>
      <c r="E122" s="38">
        <v>2.37</v>
      </c>
      <c r="F122" s="38">
        <v>263</v>
      </c>
      <c r="G122" s="38">
        <v>24</v>
      </c>
      <c r="H122" s="40">
        <v>807</v>
      </c>
      <c r="I122" s="40">
        <v>73.63</v>
      </c>
      <c r="J122" s="38">
        <v>0</v>
      </c>
      <c r="K122" s="38">
        <v>0</v>
      </c>
      <c r="L122" s="38">
        <v>0</v>
      </c>
      <c r="M122" s="38">
        <v>0</v>
      </c>
    </row>
    <row r="123" spans="1:13" ht="25.5">
      <c r="A123" s="38" t="s">
        <v>555</v>
      </c>
      <c r="B123" s="41">
        <v>2778</v>
      </c>
      <c r="C123" s="48" t="str">
        <f t="shared" si="1"/>
        <v>S</v>
      </c>
      <c r="D123" s="38">
        <v>201</v>
      </c>
      <c r="E123" s="38">
        <v>7.24</v>
      </c>
      <c r="F123" s="38">
        <v>783</v>
      </c>
      <c r="G123" s="38">
        <v>28.19</v>
      </c>
      <c r="H123" s="39">
        <v>1793</v>
      </c>
      <c r="I123" s="40">
        <v>64.540000000000006</v>
      </c>
      <c r="J123" s="38">
        <v>1</v>
      </c>
      <c r="K123" s="38">
        <v>0.04</v>
      </c>
      <c r="L123" s="38">
        <v>0</v>
      </c>
      <c r="M123" s="38">
        <v>0</v>
      </c>
    </row>
    <row r="124" spans="1:13" ht="15">
      <c r="A124" s="38" t="s">
        <v>556</v>
      </c>
      <c r="B124" s="41">
        <v>2191</v>
      </c>
      <c r="C124" s="48" t="str">
        <f t="shared" si="1"/>
        <v>S</v>
      </c>
      <c r="D124" s="38">
        <v>208</v>
      </c>
      <c r="E124" s="38">
        <v>9.49</v>
      </c>
      <c r="F124" s="38">
        <v>689</v>
      </c>
      <c r="G124" s="38">
        <v>31.45</v>
      </c>
      <c r="H124" s="39">
        <v>1287</v>
      </c>
      <c r="I124" s="40">
        <v>58.74</v>
      </c>
      <c r="J124" s="38">
        <v>7</v>
      </c>
      <c r="K124" s="38">
        <v>0.32</v>
      </c>
      <c r="L124" s="38">
        <v>0</v>
      </c>
      <c r="M124" s="38">
        <v>0</v>
      </c>
    </row>
    <row r="125" spans="1:13" ht="15">
      <c r="A125" s="38" t="s">
        <v>557</v>
      </c>
      <c r="B125" s="41">
        <v>3599</v>
      </c>
      <c r="C125" s="48" t="str">
        <f t="shared" si="1"/>
        <v>M</v>
      </c>
      <c r="D125" s="38">
        <v>772</v>
      </c>
      <c r="E125" s="38">
        <v>21.45</v>
      </c>
      <c r="F125" s="38">
        <v>892</v>
      </c>
      <c r="G125" s="38">
        <v>24.78</v>
      </c>
      <c r="H125" s="39">
        <v>1619</v>
      </c>
      <c r="I125" s="40">
        <v>44.98</v>
      </c>
      <c r="J125" s="38">
        <v>316</v>
      </c>
      <c r="K125" s="38">
        <v>8.7799999999999994</v>
      </c>
      <c r="L125" s="38">
        <v>0</v>
      </c>
      <c r="M125" s="38">
        <v>0</v>
      </c>
    </row>
    <row r="126" spans="1:13" ht="15">
      <c r="A126" s="38" t="s">
        <v>558</v>
      </c>
      <c r="B126" s="41">
        <v>3323</v>
      </c>
      <c r="C126" s="48" t="str">
        <f t="shared" si="1"/>
        <v>M</v>
      </c>
      <c r="D126" s="38">
        <v>199</v>
      </c>
      <c r="E126" s="38">
        <v>5.99</v>
      </c>
      <c r="F126" s="38">
        <v>695</v>
      </c>
      <c r="G126" s="38">
        <v>20.91</v>
      </c>
      <c r="H126" s="39">
        <v>2422</v>
      </c>
      <c r="I126" s="40">
        <v>72.89</v>
      </c>
      <c r="J126" s="38">
        <v>7</v>
      </c>
      <c r="K126" s="38">
        <v>0.21</v>
      </c>
      <c r="L126" s="38">
        <v>0</v>
      </c>
      <c r="M126" s="38">
        <v>0</v>
      </c>
    </row>
    <row r="127" spans="1:13" ht="15">
      <c r="A127" s="38" t="s">
        <v>559</v>
      </c>
      <c r="B127" s="41">
        <v>5170</v>
      </c>
      <c r="C127" s="48" t="str">
        <f t="shared" si="1"/>
        <v>M</v>
      </c>
      <c r="D127" s="38">
        <v>334</v>
      </c>
      <c r="E127" s="38">
        <v>6.46</v>
      </c>
      <c r="F127" s="38">
        <v>989</v>
      </c>
      <c r="G127" s="38">
        <v>19.13</v>
      </c>
      <c r="H127" s="39">
        <v>3829</v>
      </c>
      <c r="I127" s="40">
        <v>74.06</v>
      </c>
      <c r="J127" s="38">
        <v>18</v>
      </c>
      <c r="K127" s="38">
        <v>0.35</v>
      </c>
      <c r="L127" s="38">
        <v>0</v>
      </c>
      <c r="M127" s="38">
        <v>0</v>
      </c>
    </row>
    <row r="128" spans="1:13" ht="25.5">
      <c r="A128" s="38" t="s">
        <v>560</v>
      </c>
      <c r="B128" s="38">
        <v>649</v>
      </c>
      <c r="C128" s="48" t="str">
        <f t="shared" si="1"/>
        <v>S</v>
      </c>
      <c r="D128" s="38">
        <v>32</v>
      </c>
      <c r="E128" s="38">
        <v>4.93</v>
      </c>
      <c r="F128" s="38">
        <v>190</v>
      </c>
      <c r="G128" s="38">
        <v>29.28</v>
      </c>
      <c r="H128" s="40">
        <v>425</v>
      </c>
      <c r="I128" s="40">
        <v>65.489999999999995</v>
      </c>
      <c r="J128" s="38">
        <v>2</v>
      </c>
      <c r="K128" s="38">
        <v>0.31</v>
      </c>
      <c r="L128" s="38">
        <v>0</v>
      </c>
      <c r="M128" s="38">
        <v>0</v>
      </c>
    </row>
    <row r="129" spans="1:13" ht="25.5">
      <c r="A129" s="38" t="s">
        <v>561</v>
      </c>
      <c r="B129" s="41">
        <v>5028</v>
      </c>
      <c r="C129" s="48" t="str">
        <f t="shared" si="1"/>
        <v>M</v>
      </c>
      <c r="D129" s="41">
        <v>1032</v>
      </c>
      <c r="E129" s="38">
        <v>20.53</v>
      </c>
      <c r="F129" s="38">
        <v>964</v>
      </c>
      <c r="G129" s="38">
        <v>19.170000000000002</v>
      </c>
      <c r="H129" s="39">
        <v>3032</v>
      </c>
      <c r="I129" s="40">
        <v>60.3</v>
      </c>
      <c r="J129" s="38">
        <v>0</v>
      </c>
      <c r="K129" s="38">
        <v>0</v>
      </c>
      <c r="L129" s="38">
        <v>0</v>
      </c>
      <c r="M129" s="38">
        <v>0</v>
      </c>
    </row>
    <row r="130" spans="1:13" ht="15">
      <c r="A130" s="49" t="s">
        <v>562</v>
      </c>
      <c r="B130" s="41">
        <v>358101</v>
      </c>
      <c r="C130" s="48"/>
      <c r="D130" s="41">
        <v>17336</v>
      </c>
      <c r="E130" s="38">
        <v>4.84</v>
      </c>
      <c r="F130" s="41">
        <v>78402</v>
      </c>
      <c r="G130" s="38">
        <v>21.89</v>
      </c>
      <c r="H130" s="39">
        <v>219283</v>
      </c>
      <c r="I130" s="40">
        <v>61.23</v>
      </c>
      <c r="J130" s="41">
        <v>43080</v>
      </c>
      <c r="K130" s="38">
        <v>12.03</v>
      </c>
      <c r="L130" s="38">
        <v>0</v>
      </c>
      <c r="M130" s="38">
        <v>0</v>
      </c>
    </row>
  </sheetData>
  <mergeCells count="7">
    <mergeCell ref="L1:M1"/>
    <mergeCell ref="A1:A2"/>
    <mergeCell ref="B1:B2"/>
    <mergeCell ref="D1:E1"/>
    <mergeCell ref="F1:G1"/>
    <mergeCell ref="H1:I1"/>
    <mergeCell ref="J1:K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8"/>
  <sheetViews>
    <sheetView workbookViewId="0">
      <selection activeCell="J147" sqref="J147"/>
    </sheetView>
  </sheetViews>
  <sheetFormatPr defaultColWidth="65.625" defaultRowHeight="14.25"/>
  <cols>
    <col min="1" max="1" width="3.875" bestFit="1" customWidth="1"/>
    <col min="2" max="2" width="7.125" bestFit="1" customWidth="1"/>
    <col min="3" max="3" width="38.625" bestFit="1" customWidth="1"/>
    <col min="4" max="4" width="10" bestFit="1" customWidth="1"/>
    <col min="5" max="5" width="3.375" bestFit="1" customWidth="1"/>
    <col min="6" max="6" width="4.125" bestFit="1" customWidth="1"/>
    <col min="7" max="7" width="3.625" bestFit="1" customWidth="1"/>
    <col min="8" max="9" width="4.375" bestFit="1" customWidth="1"/>
  </cols>
  <sheetData>
    <row r="1" spans="1:9" ht="15">
      <c r="B1" s="68" t="s">
        <v>406</v>
      </c>
      <c r="C1" s="68" t="s">
        <v>1</v>
      </c>
      <c r="D1" s="68" t="s">
        <v>407</v>
      </c>
      <c r="E1" s="68" t="s">
        <v>579</v>
      </c>
      <c r="F1" s="68" t="s">
        <v>580</v>
      </c>
      <c r="G1" s="68" t="s">
        <v>581</v>
      </c>
      <c r="H1" s="68" t="s">
        <v>582</v>
      </c>
      <c r="I1" s="68" t="s">
        <v>583</v>
      </c>
    </row>
    <row r="2" spans="1:9" ht="15">
      <c r="A2">
        <v>1</v>
      </c>
      <c r="B2" s="69" t="s">
        <v>4</v>
      </c>
      <c r="C2" s="69" t="s">
        <v>5</v>
      </c>
      <c r="D2" s="70">
        <v>3444</v>
      </c>
      <c r="E2" s="71"/>
      <c r="F2" s="71"/>
      <c r="G2" s="71"/>
      <c r="H2" s="70">
        <v>1945</v>
      </c>
      <c r="I2" s="70">
        <v>1499</v>
      </c>
    </row>
    <row r="3" spans="1:9" ht="15">
      <c r="A3">
        <v>2</v>
      </c>
      <c r="B3" s="69" t="s">
        <v>6</v>
      </c>
      <c r="C3" s="69" t="s">
        <v>7</v>
      </c>
      <c r="D3" s="70">
        <v>6284</v>
      </c>
      <c r="E3" s="71"/>
      <c r="F3" s="71"/>
      <c r="G3" s="71"/>
      <c r="H3" s="70">
        <v>2719</v>
      </c>
      <c r="I3" s="70">
        <v>3565</v>
      </c>
    </row>
    <row r="4" spans="1:9" ht="15">
      <c r="A4">
        <v>3</v>
      </c>
      <c r="B4" s="69" t="s">
        <v>8</v>
      </c>
      <c r="C4" s="69" t="s">
        <v>9</v>
      </c>
      <c r="D4" s="70">
        <v>6223</v>
      </c>
      <c r="E4" s="71"/>
      <c r="F4" s="71"/>
      <c r="G4" s="71"/>
      <c r="H4" s="70">
        <v>2507</v>
      </c>
      <c r="I4" s="70">
        <v>3716</v>
      </c>
    </row>
    <row r="5" spans="1:9" ht="15">
      <c r="A5">
        <v>4</v>
      </c>
      <c r="B5" s="69" t="s">
        <v>10</v>
      </c>
      <c r="C5" s="69" t="s">
        <v>11</v>
      </c>
      <c r="D5" s="70">
        <v>2830</v>
      </c>
      <c r="E5" s="71"/>
      <c r="F5" s="71"/>
      <c r="G5" s="71"/>
      <c r="H5" s="70">
        <v>1081</v>
      </c>
      <c r="I5" s="70">
        <v>1749</v>
      </c>
    </row>
    <row r="6" spans="1:9" ht="15">
      <c r="A6">
        <v>5</v>
      </c>
      <c r="B6" s="69" t="s">
        <v>12</v>
      </c>
      <c r="C6" s="69" t="s">
        <v>13</v>
      </c>
      <c r="D6" s="70">
        <v>1296</v>
      </c>
      <c r="E6" s="71"/>
      <c r="F6" s="71"/>
      <c r="G6" s="71"/>
      <c r="H6" s="70">
        <v>366</v>
      </c>
      <c r="I6" s="70">
        <v>930</v>
      </c>
    </row>
    <row r="7" spans="1:9" ht="15">
      <c r="A7">
        <v>6</v>
      </c>
      <c r="B7" s="69" t="s">
        <v>14</v>
      </c>
      <c r="C7" s="69" t="s">
        <v>15</v>
      </c>
      <c r="D7" s="70">
        <v>4028</v>
      </c>
      <c r="E7" s="71"/>
      <c r="F7" s="71"/>
      <c r="G7" s="71"/>
      <c r="H7" s="70">
        <v>1397</v>
      </c>
      <c r="I7" s="70">
        <v>2631</v>
      </c>
    </row>
    <row r="8" spans="1:9" ht="15">
      <c r="A8">
        <v>7</v>
      </c>
      <c r="B8" s="69" t="s">
        <v>16</v>
      </c>
      <c r="C8" s="69" t="s">
        <v>17</v>
      </c>
      <c r="D8" s="70">
        <v>1950</v>
      </c>
      <c r="E8" s="71"/>
      <c r="F8" s="71"/>
      <c r="G8" s="71"/>
      <c r="H8" s="70">
        <v>779</v>
      </c>
      <c r="I8" s="70">
        <v>1171</v>
      </c>
    </row>
    <row r="9" spans="1:9" ht="15">
      <c r="A9">
        <v>8</v>
      </c>
      <c r="B9" s="69" t="s">
        <v>18</v>
      </c>
      <c r="C9" s="69" t="s">
        <v>19</v>
      </c>
      <c r="D9" s="70">
        <v>2541</v>
      </c>
      <c r="E9" s="71"/>
      <c r="F9" s="71"/>
      <c r="G9" s="71"/>
      <c r="H9" s="70">
        <v>1091</v>
      </c>
      <c r="I9" s="70">
        <v>1450</v>
      </c>
    </row>
    <row r="10" spans="1:9" ht="15">
      <c r="A10">
        <v>9</v>
      </c>
      <c r="B10" s="69" t="s">
        <v>20</v>
      </c>
      <c r="C10" s="69" t="s">
        <v>21</v>
      </c>
      <c r="D10" s="70">
        <v>2548</v>
      </c>
      <c r="E10" s="71"/>
      <c r="F10" s="71"/>
      <c r="G10" s="71"/>
      <c r="H10" s="70">
        <v>888</v>
      </c>
      <c r="I10" s="70">
        <v>1660</v>
      </c>
    </row>
    <row r="11" spans="1:9" ht="15">
      <c r="A11">
        <v>10</v>
      </c>
      <c r="B11" s="69" t="s">
        <v>22</v>
      </c>
      <c r="C11" s="69" t="s">
        <v>23</v>
      </c>
      <c r="D11" s="70">
        <v>3291</v>
      </c>
      <c r="E11" s="71"/>
      <c r="F11" s="71"/>
      <c r="G11" s="71"/>
      <c r="H11" s="70">
        <v>1078</v>
      </c>
      <c r="I11" s="70">
        <v>2213</v>
      </c>
    </row>
    <row r="12" spans="1:9" ht="15">
      <c r="A12">
        <v>11</v>
      </c>
      <c r="B12" s="69" t="s">
        <v>24</v>
      </c>
      <c r="C12" s="69" t="s">
        <v>25</v>
      </c>
      <c r="D12" s="70">
        <v>3840</v>
      </c>
      <c r="E12" s="71"/>
      <c r="F12" s="71"/>
      <c r="G12" s="71"/>
      <c r="H12" s="70">
        <v>1359</v>
      </c>
      <c r="I12" s="70">
        <v>2481</v>
      </c>
    </row>
    <row r="13" spans="1:9" ht="15">
      <c r="A13">
        <v>12</v>
      </c>
      <c r="B13" s="69" t="s">
        <v>26</v>
      </c>
      <c r="C13" s="69" t="s">
        <v>27</v>
      </c>
      <c r="D13" s="70">
        <v>4031</v>
      </c>
      <c r="E13" s="71"/>
      <c r="F13" s="71"/>
      <c r="G13" s="71"/>
      <c r="H13" s="70">
        <v>1289</v>
      </c>
      <c r="I13" s="70">
        <v>2742</v>
      </c>
    </row>
    <row r="14" spans="1:9" ht="15">
      <c r="A14">
        <v>13</v>
      </c>
      <c r="B14" s="69" t="s">
        <v>28</v>
      </c>
      <c r="C14" s="69" t="s">
        <v>29</v>
      </c>
      <c r="D14" s="70">
        <v>4204</v>
      </c>
      <c r="E14" s="71"/>
      <c r="F14" s="71"/>
      <c r="G14" s="71"/>
      <c r="H14" s="70">
        <v>1430</v>
      </c>
      <c r="I14" s="70">
        <v>2774</v>
      </c>
    </row>
    <row r="15" spans="1:9" ht="15">
      <c r="A15">
        <v>14</v>
      </c>
      <c r="B15" s="69" t="s">
        <v>30</v>
      </c>
      <c r="C15" s="69" t="s">
        <v>31</v>
      </c>
      <c r="D15" s="70">
        <v>1860</v>
      </c>
      <c r="E15" s="71"/>
      <c r="F15" s="71"/>
      <c r="G15" s="71"/>
      <c r="H15" s="70">
        <v>692</v>
      </c>
      <c r="I15" s="70">
        <v>1168</v>
      </c>
    </row>
    <row r="16" spans="1:9" ht="15">
      <c r="A16">
        <v>15</v>
      </c>
      <c r="B16" s="69" t="s">
        <v>32</v>
      </c>
      <c r="C16" s="69" t="s">
        <v>33</v>
      </c>
      <c r="D16" s="70">
        <v>3372</v>
      </c>
      <c r="E16" s="71"/>
      <c r="F16" s="71"/>
      <c r="G16" s="71"/>
      <c r="H16" s="70">
        <v>996</v>
      </c>
      <c r="I16" s="70">
        <v>2376</v>
      </c>
    </row>
    <row r="17" spans="1:9" ht="15">
      <c r="A17">
        <v>16</v>
      </c>
      <c r="B17" s="69" t="s">
        <v>34</v>
      </c>
      <c r="C17" s="69" t="s">
        <v>35</v>
      </c>
      <c r="D17" s="70">
        <v>3238</v>
      </c>
      <c r="E17" s="71"/>
      <c r="F17" s="71"/>
      <c r="G17" s="71"/>
      <c r="H17" s="70">
        <v>1158</v>
      </c>
      <c r="I17" s="70">
        <v>2080</v>
      </c>
    </row>
    <row r="18" spans="1:9" ht="15">
      <c r="A18">
        <v>17</v>
      </c>
      <c r="B18" s="69" t="s">
        <v>36</v>
      </c>
      <c r="C18" s="69" t="s">
        <v>37</v>
      </c>
      <c r="D18" s="70">
        <v>4014</v>
      </c>
      <c r="E18" s="71"/>
      <c r="F18" s="71"/>
      <c r="G18" s="71"/>
      <c r="H18" s="70">
        <v>1442</v>
      </c>
      <c r="I18" s="70">
        <v>2572</v>
      </c>
    </row>
    <row r="19" spans="1:9" ht="15">
      <c r="A19">
        <v>18</v>
      </c>
      <c r="B19" s="69" t="s">
        <v>38</v>
      </c>
      <c r="C19" s="69" t="s">
        <v>39</v>
      </c>
      <c r="D19" s="70">
        <v>4401</v>
      </c>
      <c r="E19" s="71"/>
      <c r="F19" s="71"/>
      <c r="G19" s="71"/>
      <c r="H19" s="70">
        <v>1856</v>
      </c>
      <c r="I19" s="70">
        <v>2545</v>
      </c>
    </row>
    <row r="20" spans="1:9" ht="15">
      <c r="A20">
        <v>19</v>
      </c>
      <c r="B20" s="69" t="s">
        <v>40</v>
      </c>
      <c r="C20" s="69" t="s">
        <v>41</v>
      </c>
      <c r="D20" s="70">
        <v>2805</v>
      </c>
      <c r="E20" s="71"/>
      <c r="F20" s="71"/>
      <c r="G20" s="71"/>
      <c r="H20" s="70">
        <v>946</v>
      </c>
      <c r="I20" s="70">
        <v>1859</v>
      </c>
    </row>
    <row r="21" spans="1:9" ht="15">
      <c r="A21">
        <v>20</v>
      </c>
      <c r="B21" s="69" t="s">
        <v>42</v>
      </c>
      <c r="C21" s="69" t="s">
        <v>43</v>
      </c>
      <c r="D21" s="70">
        <v>3450</v>
      </c>
      <c r="E21" s="70">
        <v>1</v>
      </c>
      <c r="F21" s="71"/>
      <c r="G21" s="71"/>
      <c r="H21" s="70">
        <v>1263</v>
      </c>
      <c r="I21" s="70">
        <v>2186</v>
      </c>
    </row>
    <row r="22" spans="1:9" ht="15">
      <c r="A22">
        <v>21</v>
      </c>
      <c r="B22" s="69" t="s">
        <v>44</v>
      </c>
      <c r="C22" s="69" t="s">
        <v>45</v>
      </c>
      <c r="D22" s="70">
        <v>2486</v>
      </c>
      <c r="E22" s="71"/>
      <c r="F22" s="71"/>
      <c r="G22" s="71"/>
      <c r="H22" s="70">
        <v>871</v>
      </c>
      <c r="I22" s="70">
        <v>1615</v>
      </c>
    </row>
    <row r="23" spans="1:9" ht="15">
      <c r="B23" s="69"/>
      <c r="C23" s="69"/>
      <c r="D23" s="70"/>
      <c r="E23" s="71"/>
      <c r="F23" s="71"/>
      <c r="G23" s="71"/>
      <c r="H23" s="70"/>
      <c r="I23" s="70"/>
    </row>
    <row r="24" spans="1:9" ht="15">
      <c r="A24">
        <v>22</v>
      </c>
      <c r="B24" s="69" t="s">
        <v>60</v>
      </c>
      <c r="C24" s="69" t="s">
        <v>61</v>
      </c>
      <c r="D24" s="70">
        <v>2219</v>
      </c>
      <c r="E24" s="71"/>
      <c r="F24" s="71"/>
      <c r="G24" s="71"/>
      <c r="H24" s="70">
        <v>759</v>
      </c>
      <c r="I24" s="70">
        <v>1460</v>
      </c>
    </row>
    <row r="25" spans="1:9" ht="15">
      <c r="A25">
        <v>23</v>
      </c>
      <c r="B25" s="69" t="s">
        <v>62</v>
      </c>
      <c r="C25" s="69" t="s">
        <v>63</v>
      </c>
      <c r="D25" s="70">
        <v>1082</v>
      </c>
      <c r="E25" s="71"/>
      <c r="F25" s="71"/>
      <c r="G25" s="71"/>
      <c r="H25" s="70">
        <v>374</v>
      </c>
      <c r="I25" s="70">
        <v>708</v>
      </c>
    </row>
    <row r="26" spans="1:9" ht="15">
      <c r="A26">
        <v>24</v>
      </c>
      <c r="B26" s="69" t="s">
        <v>64</v>
      </c>
      <c r="C26" s="69" t="s">
        <v>65</v>
      </c>
      <c r="D26" s="70">
        <v>1644</v>
      </c>
      <c r="E26" s="71"/>
      <c r="F26" s="71"/>
      <c r="G26" s="71"/>
      <c r="H26" s="70">
        <v>622</v>
      </c>
      <c r="I26" s="70">
        <v>1022</v>
      </c>
    </row>
    <row r="27" spans="1:9" ht="15">
      <c r="A27">
        <v>25</v>
      </c>
      <c r="B27" s="69" t="s">
        <v>66</v>
      </c>
      <c r="C27" s="69" t="s">
        <v>67</v>
      </c>
      <c r="D27" s="70">
        <v>1685</v>
      </c>
      <c r="E27" s="71"/>
      <c r="F27" s="71"/>
      <c r="G27" s="71"/>
      <c r="H27" s="70">
        <v>555</v>
      </c>
      <c r="I27" s="70">
        <v>1130</v>
      </c>
    </row>
    <row r="28" spans="1:9" ht="15">
      <c r="A28">
        <v>26</v>
      </c>
      <c r="B28" s="69" t="s">
        <v>68</v>
      </c>
      <c r="C28" s="69" t="s">
        <v>69</v>
      </c>
      <c r="D28" s="70">
        <v>2223</v>
      </c>
      <c r="E28" s="71"/>
      <c r="F28" s="71"/>
      <c r="G28" s="71"/>
      <c r="H28" s="70">
        <v>867</v>
      </c>
      <c r="I28" s="70">
        <v>1356</v>
      </c>
    </row>
    <row r="29" spans="1:9" ht="15">
      <c r="A29">
        <v>27</v>
      </c>
      <c r="B29" s="69" t="s">
        <v>70</v>
      </c>
      <c r="C29" s="69" t="s">
        <v>71</v>
      </c>
      <c r="D29" s="70">
        <v>2118</v>
      </c>
      <c r="E29" s="71"/>
      <c r="F29" s="71"/>
      <c r="G29" s="71"/>
      <c r="H29" s="70">
        <v>765</v>
      </c>
      <c r="I29" s="70">
        <v>1353</v>
      </c>
    </row>
    <row r="30" spans="1:9" ht="15">
      <c r="A30">
        <v>28</v>
      </c>
      <c r="B30" s="69" t="s">
        <v>72</v>
      </c>
      <c r="C30" s="69" t="s">
        <v>73</v>
      </c>
      <c r="D30" s="70">
        <v>2216</v>
      </c>
      <c r="E30" s="71"/>
      <c r="F30" s="71"/>
      <c r="G30" s="71"/>
      <c r="H30" s="70">
        <v>786</v>
      </c>
      <c r="I30" s="70">
        <v>1430</v>
      </c>
    </row>
    <row r="31" spans="1:9" ht="15">
      <c r="A31">
        <v>29</v>
      </c>
      <c r="B31" s="69" t="s">
        <v>74</v>
      </c>
      <c r="C31" s="69" t="s">
        <v>75</v>
      </c>
      <c r="D31" s="70">
        <v>1877</v>
      </c>
      <c r="E31" s="71"/>
      <c r="F31" s="71"/>
      <c r="G31" s="71"/>
      <c r="H31" s="70">
        <v>612</v>
      </c>
      <c r="I31" s="70">
        <v>1265</v>
      </c>
    </row>
    <row r="32" spans="1:9" ht="15">
      <c r="B32" s="69"/>
      <c r="C32" s="69"/>
      <c r="D32" s="70"/>
      <c r="E32" s="71"/>
      <c r="F32" s="71"/>
      <c r="G32" s="71"/>
      <c r="H32" s="70"/>
      <c r="I32" s="70"/>
    </row>
    <row r="33" spans="1:9" ht="15">
      <c r="A33">
        <v>30</v>
      </c>
      <c r="B33" s="69" t="s">
        <v>84</v>
      </c>
      <c r="C33" s="69" t="s">
        <v>85</v>
      </c>
      <c r="D33" s="70">
        <v>2590</v>
      </c>
      <c r="E33" s="71"/>
      <c r="F33" s="71"/>
      <c r="G33" s="71"/>
      <c r="H33" s="70">
        <v>987</v>
      </c>
      <c r="I33" s="70">
        <v>1603</v>
      </c>
    </row>
    <row r="34" spans="1:9" ht="15">
      <c r="A34">
        <v>31</v>
      </c>
      <c r="B34" s="69" t="s">
        <v>86</v>
      </c>
      <c r="C34" s="69" t="s">
        <v>87</v>
      </c>
      <c r="D34" s="70">
        <v>3575</v>
      </c>
      <c r="E34" s="71"/>
      <c r="F34" s="71"/>
      <c r="G34" s="70">
        <v>1</v>
      </c>
      <c r="H34" s="70">
        <v>1248</v>
      </c>
      <c r="I34" s="70">
        <v>2326</v>
      </c>
    </row>
    <row r="35" spans="1:9" ht="15">
      <c r="A35">
        <v>32</v>
      </c>
      <c r="B35" s="69" t="s">
        <v>88</v>
      </c>
      <c r="C35" s="69" t="s">
        <v>89</v>
      </c>
      <c r="D35" s="70">
        <v>2710</v>
      </c>
      <c r="E35" s="71"/>
      <c r="F35" s="71"/>
      <c r="G35" s="71"/>
      <c r="H35" s="70">
        <v>826</v>
      </c>
      <c r="I35" s="70">
        <v>1884</v>
      </c>
    </row>
    <row r="36" spans="1:9" ht="15">
      <c r="A36">
        <v>33</v>
      </c>
      <c r="B36" s="69" t="s">
        <v>90</v>
      </c>
      <c r="C36" s="69" t="s">
        <v>91</v>
      </c>
      <c r="D36" s="70">
        <v>4042</v>
      </c>
      <c r="E36" s="71"/>
      <c r="F36" s="71"/>
      <c r="G36" s="71"/>
      <c r="H36" s="70">
        <v>1351</v>
      </c>
      <c r="I36" s="70">
        <v>2691</v>
      </c>
    </row>
    <row r="37" spans="1:9" ht="15">
      <c r="A37">
        <v>34</v>
      </c>
      <c r="B37" s="69" t="s">
        <v>92</v>
      </c>
      <c r="C37" s="69" t="s">
        <v>93</v>
      </c>
      <c r="D37" s="70">
        <v>2917</v>
      </c>
      <c r="E37" s="71"/>
      <c r="F37" s="71"/>
      <c r="G37" s="71"/>
      <c r="H37" s="70">
        <v>951</v>
      </c>
      <c r="I37" s="70">
        <v>1966</v>
      </c>
    </row>
    <row r="38" spans="1:9" ht="15">
      <c r="A38">
        <v>35</v>
      </c>
      <c r="B38" s="69" t="s">
        <v>94</v>
      </c>
      <c r="C38" s="69" t="s">
        <v>95</v>
      </c>
      <c r="D38" s="70">
        <v>4394</v>
      </c>
      <c r="E38" s="71"/>
      <c r="F38" s="71"/>
      <c r="G38" s="71"/>
      <c r="H38" s="70">
        <v>1420</v>
      </c>
      <c r="I38" s="70">
        <v>2974</v>
      </c>
    </row>
    <row r="39" spans="1:9" ht="15">
      <c r="A39">
        <v>36</v>
      </c>
      <c r="B39" s="69" t="s">
        <v>96</v>
      </c>
      <c r="C39" s="69" t="s">
        <v>97</v>
      </c>
      <c r="D39" s="70">
        <v>3374</v>
      </c>
      <c r="E39" s="70">
        <v>1</v>
      </c>
      <c r="F39" s="71"/>
      <c r="G39" s="71"/>
      <c r="H39" s="70">
        <v>1116</v>
      </c>
      <c r="I39" s="70">
        <v>2257</v>
      </c>
    </row>
    <row r="40" spans="1:9" ht="15">
      <c r="A40">
        <v>37</v>
      </c>
      <c r="B40" s="69" t="s">
        <v>98</v>
      </c>
      <c r="C40" s="69" t="s">
        <v>99</v>
      </c>
      <c r="D40" s="70">
        <v>1707</v>
      </c>
      <c r="E40" s="71"/>
      <c r="F40" s="71"/>
      <c r="G40" s="71"/>
      <c r="H40" s="70">
        <v>629</v>
      </c>
      <c r="I40" s="70">
        <v>1078</v>
      </c>
    </row>
    <row r="41" spans="1:9" ht="15">
      <c r="A41">
        <v>38</v>
      </c>
      <c r="B41" s="69" t="s">
        <v>100</v>
      </c>
      <c r="C41" s="69" t="s">
        <v>101</v>
      </c>
      <c r="D41" s="70">
        <v>4661</v>
      </c>
      <c r="E41" s="71"/>
      <c r="F41" s="71"/>
      <c r="G41" s="71"/>
      <c r="H41" s="70">
        <v>1725</v>
      </c>
      <c r="I41" s="70">
        <v>2936</v>
      </c>
    </row>
    <row r="42" spans="1:9" ht="15">
      <c r="A42">
        <v>39</v>
      </c>
      <c r="B42" s="69" t="s">
        <v>102</v>
      </c>
      <c r="C42" s="69" t="s">
        <v>13</v>
      </c>
      <c r="D42" s="70">
        <v>3467</v>
      </c>
      <c r="E42" s="71"/>
      <c r="F42" s="71"/>
      <c r="G42" s="71"/>
      <c r="H42" s="70">
        <v>1199</v>
      </c>
      <c r="I42" s="70">
        <v>2268</v>
      </c>
    </row>
    <row r="43" spans="1:9" ht="15">
      <c r="A43">
        <v>40</v>
      </c>
      <c r="B43" s="69" t="s">
        <v>103</v>
      </c>
      <c r="C43" s="69" t="s">
        <v>104</v>
      </c>
      <c r="D43" s="70">
        <v>2301</v>
      </c>
      <c r="E43" s="71"/>
      <c r="F43" s="71"/>
      <c r="G43" s="71"/>
      <c r="H43" s="70">
        <v>909</v>
      </c>
      <c r="I43" s="70">
        <v>1392</v>
      </c>
    </row>
    <row r="44" spans="1:9" ht="15">
      <c r="A44">
        <v>41</v>
      </c>
      <c r="B44" s="69" t="s">
        <v>105</v>
      </c>
      <c r="C44" s="69" t="s">
        <v>106</v>
      </c>
      <c r="D44" s="70">
        <v>3296</v>
      </c>
      <c r="E44" s="71"/>
      <c r="F44" s="71"/>
      <c r="G44" s="71"/>
      <c r="H44" s="70">
        <v>1274</v>
      </c>
      <c r="I44" s="70">
        <v>2022</v>
      </c>
    </row>
    <row r="45" spans="1:9" ht="15">
      <c r="B45" s="69"/>
      <c r="C45" s="69"/>
      <c r="D45" s="70"/>
      <c r="E45" s="71"/>
      <c r="F45" s="71"/>
      <c r="G45" s="71"/>
      <c r="H45" s="70"/>
      <c r="I45" s="70"/>
    </row>
    <row r="46" spans="1:9" ht="15">
      <c r="A46">
        <v>42</v>
      </c>
      <c r="B46" s="69" t="s">
        <v>114</v>
      </c>
      <c r="C46" s="69" t="s">
        <v>115</v>
      </c>
      <c r="D46" s="70">
        <v>4712</v>
      </c>
      <c r="E46" s="71"/>
      <c r="F46" s="71"/>
      <c r="G46" s="71"/>
      <c r="H46" s="70">
        <v>1843</v>
      </c>
      <c r="I46" s="70">
        <v>2869</v>
      </c>
    </row>
    <row r="47" spans="1:9" ht="15">
      <c r="A47">
        <v>43</v>
      </c>
      <c r="B47" s="69" t="s">
        <v>116</v>
      </c>
      <c r="C47" s="69" t="s">
        <v>117</v>
      </c>
      <c r="D47" s="70">
        <v>2999</v>
      </c>
      <c r="E47" s="71"/>
      <c r="F47" s="71"/>
      <c r="G47" s="71"/>
      <c r="H47" s="70">
        <v>1140</v>
      </c>
      <c r="I47" s="70">
        <v>1859</v>
      </c>
    </row>
    <row r="48" spans="1:9" ht="15">
      <c r="A48">
        <v>44</v>
      </c>
      <c r="B48" s="69" t="s">
        <v>118</v>
      </c>
      <c r="C48" s="69" t="s">
        <v>119</v>
      </c>
      <c r="D48" s="70">
        <v>2251</v>
      </c>
      <c r="E48" s="71"/>
      <c r="F48" s="71"/>
      <c r="G48" s="71"/>
      <c r="H48" s="70">
        <v>770</v>
      </c>
      <c r="I48" s="70">
        <v>1481</v>
      </c>
    </row>
    <row r="49" spans="1:9" ht="15">
      <c r="A49">
        <v>45</v>
      </c>
      <c r="B49" s="69" t="s">
        <v>120</v>
      </c>
      <c r="C49" s="69" t="s">
        <v>121</v>
      </c>
      <c r="D49" s="70">
        <v>2406</v>
      </c>
      <c r="E49" s="71"/>
      <c r="F49" s="71"/>
      <c r="G49" s="71"/>
      <c r="H49" s="70">
        <v>858</v>
      </c>
      <c r="I49" s="70">
        <v>1548</v>
      </c>
    </row>
    <row r="50" spans="1:9" ht="15">
      <c r="A50">
        <v>46</v>
      </c>
      <c r="B50" s="69" t="s">
        <v>122</v>
      </c>
      <c r="C50" s="69" t="s">
        <v>123</v>
      </c>
      <c r="D50" s="70">
        <v>2855</v>
      </c>
      <c r="E50" s="71"/>
      <c r="F50" s="71"/>
      <c r="G50" s="71"/>
      <c r="H50" s="70">
        <v>1164</v>
      </c>
      <c r="I50" s="70">
        <v>1691</v>
      </c>
    </row>
    <row r="51" spans="1:9" ht="15">
      <c r="A51">
        <v>47</v>
      </c>
      <c r="B51" s="69" t="s">
        <v>124</v>
      </c>
      <c r="C51" s="69" t="s">
        <v>125</v>
      </c>
      <c r="D51" s="70">
        <v>1695</v>
      </c>
      <c r="E51" s="71"/>
      <c r="F51" s="71"/>
      <c r="G51" s="71"/>
      <c r="H51" s="70">
        <v>672</v>
      </c>
      <c r="I51" s="70">
        <v>1023</v>
      </c>
    </row>
    <row r="52" spans="1:9" ht="15">
      <c r="A52">
        <v>48</v>
      </c>
      <c r="B52" s="69" t="s">
        <v>126</v>
      </c>
      <c r="C52" s="69" t="s">
        <v>127</v>
      </c>
      <c r="D52" s="70">
        <v>4312</v>
      </c>
      <c r="E52" s="71"/>
      <c r="F52" s="71"/>
      <c r="G52" s="70">
        <v>1</v>
      </c>
      <c r="H52" s="70">
        <v>1645</v>
      </c>
      <c r="I52" s="70">
        <v>2666</v>
      </c>
    </row>
    <row r="53" spans="1:9" ht="15">
      <c r="A53">
        <v>49</v>
      </c>
      <c r="B53" s="69" t="s">
        <v>128</v>
      </c>
      <c r="C53" s="69" t="s">
        <v>129</v>
      </c>
      <c r="D53" s="70">
        <v>865</v>
      </c>
      <c r="E53" s="71"/>
      <c r="F53" s="71"/>
      <c r="G53" s="71"/>
      <c r="H53" s="70">
        <v>353</v>
      </c>
      <c r="I53" s="70">
        <v>512</v>
      </c>
    </row>
    <row r="54" spans="1:9" ht="15">
      <c r="A54">
        <v>50</v>
      </c>
      <c r="B54" s="69" t="s">
        <v>130</v>
      </c>
      <c r="C54" s="69" t="s">
        <v>131</v>
      </c>
      <c r="D54" s="70">
        <v>2427</v>
      </c>
      <c r="E54" s="71"/>
      <c r="F54" s="71"/>
      <c r="G54" s="71"/>
      <c r="H54" s="70">
        <v>926</v>
      </c>
      <c r="I54" s="70">
        <v>1501</v>
      </c>
    </row>
    <row r="55" spans="1:9" ht="15">
      <c r="A55">
        <v>51</v>
      </c>
      <c r="B55" s="69" t="s">
        <v>132</v>
      </c>
      <c r="C55" s="69" t="s">
        <v>71</v>
      </c>
      <c r="D55" s="70">
        <v>1262</v>
      </c>
      <c r="E55" s="71"/>
      <c r="F55" s="71"/>
      <c r="G55" s="71"/>
      <c r="H55" s="70">
        <v>424</v>
      </c>
      <c r="I55" s="70">
        <v>838</v>
      </c>
    </row>
    <row r="56" spans="1:9" ht="15">
      <c r="A56">
        <v>52</v>
      </c>
      <c r="B56" s="69" t="s">
        <v>133</v>
      </c>
      <c r="C56" s="69" t="s">
        <v>134</v>
      </c>
      <c r="D56" s="70">
        <v>1342</v>
      </c>
      <c r="E56" s="71"/>
      <c r="F56" s="71"/>
      <c r="G56" s="71"/>
      <c r="H56" s="70">
        <v>425</v>
      </c>
      <c r="I56" s="70">
        <v>917</v>
      </c>
    </row>
    <row r="57" spans="1:9" ht="15">
      <c r="A57">
        <v>53</v>
      </c>
      <c r="B57" s="69" t="s">
        <v>135</v>
      </c>
      <c r="C57" s="69" t="s">
        <v>136</v>
      </c>
      <c r="D57" s="70">
        <v>1093</v>
      </c>
      <c r="E57" s="71"/>
      <c r="F57" s="71"/>
      <c r="G57" s="70">
        <v>1</v>
      </c>
      <c r="H57" s="70">
        <v>380</v>
      </c>
      <c r="I57" s="70">
        <v>712</v>
      </c>
    </row>
    <row r="58" spans="1:9" ht="15">
      <c r="A58">
        <v>54</v>
      </c>
      <c r="B58" s="69" t="s">
        <v>137</v>
      </c>
      <c r="C58" s="69" t="s">
        <v>138</v>
      </c>
      <c r="D58" s="70">
        <v>3123</v>
      </c>
      <c r="E58" s="71"/>
      <c r="F58" s="71"/>
      <c r="G58" s="71"/>
      <c r="H58" s="70">
        <v>1120</v>
      </c>
      <c r="I58" s="70">
        <v>2003</v>
      </c>
    </row>
    <row r="59" spans="1:9" ht="15">
      <c r="A59">
        <v>55</v>
      </c>
      <c r="B59" s="69" t="s">
        <v>139</v>
      </c>
      <c r="C59" s="69" t="s">
        <v>140</v>
      </c>
      <c r="D59" s="70">
        <v>1895</v>
      </c>
      <c r="E59" s="71"/>
      <c r="F59" s="71"/>
      <c r="G59" s="71"/>
      <c r="H59" s="70">
        <v>681</v>
      </c>
      <c r="I59" s="70">
        <v>1214</v>
      </c>
    </row>
    <row r="60" spans="1:9" ht="15">
      <c r="A60">
        <v>56</v>
      </c>
      <c r="B60" s="69" t="s">
        <v>141</v>
      </c>
      <c r="C60" s="69" t="s">
        <v>142</v>
      </c>
      <c r="D60" s="70">
        <v>2095</v>
      </c>
      <c r="E60" s="71"/>
      <c r="F60" s="71"/>
      <c r="G60" s="71"/>
      <c r="H60" s="70">
        <v>721</v>
      </c>
      <c r="I60" s="70">
        <v>1374</v>
      </c>
    </row>
    <row r="61" spans="1:9" ht="15">
      <c r="B61" s="69"/>
      <c r="C61" s="69"/>
      <c r="D61" s="70"/>
      <c r="E61" s="71"/>
      <c r="F61" s="71"/>
      <c r="G61" s="71"/>
      <c r="H61" s="70"/>
      <c r="I61" s="70"/>
    </row>
    <row r="62" spans="1:9" ht="15">
      <c r="A62">
        <v>57</v>
      </c>
      <c r="B62" s="69" t="s">
        <v>148</v>
      </c>
      <c r="C62" s="69" t="s">
        <v>149</v>
      </c>
      <c r="D62" s="70">
        <v>2424</v>
      </c>
      <c r="E62" s="71"/>
      <c r="F62" s="71"/>
      <c r="G62" s="71"/>
      <c r="H62" s="70">
        <v>810</v>
      </c>
      <c r="I62" s="70">
        <v>1614</v>
      </c>
    </row>
    <row r="63" spans="1:9" ht="15">
      <c r="A63">
        <v>58</v>
      </c>
      <c r="B63" s="69" t="s">
        <v>150</v>
      </c>
      <c r="C63" s="69" t="s">
        <v>151</v>
      </c>
      <c r="D63" s="70">
        <v>2981</v>
      </c>
      <c r="E63" s="71"/>
      <c r="F63" s="71"/>
      <c r="G63" s="70">
        <v>1</v>
      </c>
      <c r="H63" s="70">
        <v>1210</v>
      </c>
      <c r="I63" s="70">
        <v>1770</v>
      </c>
    </row>
    <row r="64" spans="1:9" ht="15">
      <c r="A64">
        <v>59</v>
      </c>
      <c r="B64" s="69" t="s">
        <v>152</v>
      </c>
      <c r="C64" s="69" t="s">
        <v>153</v>
      </c>
      <c r="D64" s="70">
        <v>1925</v>
      </c>
      <c r="E64" s="71"/>
      <c r="F64" s="71"/>
      <c r="G64" s="71"/>
      <c r="H64" s="70">
        <v>776</v>
      </c>
      <c r="I64" s="70">
        <v>1149</v>
      </c>
    </row>
    <row r="65" spans="1:9" ht="15">
      <c r="A65">
        <v>60</v>
      </c>
      <c r="B65" s="69" t="s">
        <v>154</v>
      </c>
      <c r="C65" s="69" t="s">
        <v>155</v>
      </c>
      <c r="D65" s="70">
        <v>1844</v>
      </c>
      <c r="E65" s="71"/>
      <c r="F65" s="71"/>
      <c r="G65" s="71"/>
      <c r="H65" s="70">
        <v>652</v>
      </c>
      <c r="I65" s="70">
        <v>1192</v>
      </c>
    </row>
    <row r="66" spans="1:9" ht="15">
      <c r="A66">
        <v>61</v>
      </c>
      <c r="B66" s="69" t="s">
        <v>156</v>
      </c>
      <c r="C66" s="69" t="s">
        <v>157</v>
      </c>
      <c r="D66" s="70">
        <v>2507</v>
      </c>
      <c r="E66" s="71"/>
      <c r="F66" s="71"/>
      <c r="G66" s="71"/>
      <c r="H66" s="70">
        <v>870</v>
      </c>
      <c r="I66" s="70">
        <v>1637</v>
      </c>
    </row>
    <row r="67" spans="1:9" ht="15">
      <c r="A67">
        <v>62</v>
      </c>
      <c r="B67" s="69" t="s">
        <v>158</v>
      </c>
      <c r="C67" s="69" t="s">
        <v>159</v>
      </c>
      <c r="D67" s="70">
        <v>2339</v>
      </c>
      <c r="E67" s="71"/>
      <c r="F67" s="71"/>
      <c r="G67" s="71"/>
      <c r="H67" s="70">
        <v>819</v>
      </c>
      <c r="I67" s="70">
        <v>1520</v>
      </c>
    </row>
    <row r="68" spans="1:9" ht="15">
      <c r="A68">
        <v>63</v>
      </c>
      <c r="B68" s="69" t="s">
        <v>160</v>
      </c>
      <c r="C68" s="69" t="s">
        <v>161</v>
      </c>
      <c r="D68" s="70">
        <v>4855</v>
      </c>
      <c r="E68" s="71"/>
      <c r="F68" s="71"/>
      <c r="G68" s="71"/>
      <c r="H68" s="70">
        <v>1779</v>
      </c>
      <c r="I68" s="70">
        <v>3076</v>
      </c>
    </row>
    <row r="69" spans="1:9" ht="15">
      <c r="B69" s="69"/>
      <c r="C69" s="69"/>
      <c r="D69" s="70"/>
      <c r="E69" s="71"/>
      <c r="F69" s="71"/>
      <c r="G69" s="71"/>
      <c r="H69" s="70"/>
      <c r="I69" s="70"/>
    </row>
    <row r="70" spans="1:9" ht="15">
      <c r="A70">
        <v>64</v>
      </c>
      <c r="B70" s="69" t="s">
        <v>165</v>
      </c>
      <c r="C70" s="69" t="s">
        <v>166</v>
      </c>
      <c r="D70" s="70">
        <v>2061</v>
      </c>
      <c r="E70" s="71"/>
      <c r="F70" s="71"/>
      <c r="G70" s="70">
        <v>1</v>
      </c>
      <c r="H70" s="70">
        <v>656</v>
      </c>
      <c r="I70" s="70">
        <v>1404</v>
      </c>
    </row>
    <row r="71" spans="1:9" ht="15">
      <c r="A71">
        <v>65</v>
      </c>
      <c r="B71" s="69" t="s">
        <v>167</v>
      </c>
      <c r="C71" s="69" t="s">
        <v>168</v>
      </c>
      <c r="D71" s="70">
        <v>2476</v>
      </c>
      <c r="E71" s="71"/>
      <c r="F71" s="71"/>
      <c r="G71" s="71"/>
      <c r="H71" s="70">
        <v>870</v>
      </c>
      <c r="I71" s="70">
        <v>1606</v>
      </c>
    </row>
    <row r="72" spans="1:9" ht="15">
      <c r="A72">
        <v>66</v>
      </c>
      <c r="B72" s="69" t="s">
        <v>169</v>
      </c>
      <c r="C72" s="69" t="s">
        <v>170</v>
      </c>
      <c r="D72" s="70">
        <v>2308</v>
      </c>
      <c r="E72" s="71"/>
      <c r="F72" s="71"/>
      <c r="G72" s="71"/>
      <c r="H72" s="70">
        <v>843</v>
      </c>
      <c r="I72" s="70">
        <v>1465</v>
      </c>
    </row>
    <row r="73" spans="1:9" ht="15">
      <c r="A73">
        <v>67</v>
      </c>
      <c r="B73" s="69" t="s">
        <v>171</v>
      </c>
      <c r="C73" s="69" t="s">
        <v>172</v>
      </c>
      <c r="D73" s="70">
        <v>2826</v>
      </c>
      <c r="E73" s="71"/>
      <c r="F73" s="71"/>
      <c r="G73" s="71"/>
      <c r="H73" s="70">
        <v>1218</v>
      </c>
      <c r="I73" s="70">
        <v>1608</v>
      </c>
    </row>
    <row r="74" spans="1:9" ht="15">
      <c r="A74">
        <v>68</v>
      </c>
      <c r="B74" s="69" t="s">
        <v>173</v>
      </c>
      <c r="C74" s="69" t="s">
        <v>174</v>
      </c>
      <c r="D74" s="70">
        <v>1680</v>
      </c>
      <c r="E74" s="71"/>
      <c r="F74" s="71"/>
      <c r="G74" s="71"/>
      <c r="H74" s="70">
        <v>597</v>
      </c>
      <c r="I74" s="70">
        <v>1083</v>
      </c>
    </row>
    <row r="75" spans="1:9" ht="15">
      <c r="A75">
        <v>69</v>
      </c>
      <c r="B75" s="69" t="s">
        <v>175</v>
      </c>
      <c r="C75" s="69" t="s">
        <v>176</v>
      </c>
      <c r="D75" s="70">
        <v>2890</v>
      </c>
      <c r="E75" s="71"/>
      <c r="F75" s="71"/>
      <c r="G75" s="71"/>
      <c r="H75" s="70">
        <v>947</v>
      </c>
      <c r="I75" s="70">
        <v>1943</v>
      </c>
    </row>
    <row r="76" spans="1:9" ht="15">
      <c r="A76">
        <v>70</v>
      </c>
      <c r="B76" s="69" t="s">
        <v>177</v>
      </c>
      <c r="C76" s="69" t="s">
        <v>178</v>
      </c>
      <c r="D76" s="70">
        <v>2154</v>
      </c>
      <c r="E76" s="71"/>
      <c r="F76" s="71"/>
      <c r="G76" s="71"/>
      <c r="H76" s="70">
        <v>801</v>
      </c>
      <c r="I76" s="70">
        <v>1353</v>
      </c>
    </row>
    <row r="77" spans="1:9" ht="15">
      <c r="A77">
        <v>71</v>
      </c>
      <c r="B77" s="69" t="s">
        <v>179</v>
      </c>
      <c r="C77" s="69" t="s">
        <v>180</v>
      </c>
      <c r="D77" s="70">
        <v>1067</v>
      </c>
      <c r="E77" s="71"/>
      <c r="F77" s="71"/>
      <c r="G77" s="71"/>
      <c r="H77" s="70">
        <v>357</v>
      </c>
      <c r="I77" s="70">
        <v>710</v>
      </c>
    </row>
    <row r="78" spans="1:9" ht="15">
      <c r="A78">
        <v>72</v>
      </c>
      <c r="B78" s="69" t="s">
        <v>181</v>
      </c>
      <c r="C78" s="69" t="s">
        <v>182</v>
      </c>
      <c r="D78" s="70">
        <v>3234</v>
      </c>
      <c r="E78" s="71"/>
      <c r="F78" s="71"/>
      <c r="G78" s="71"/>
      <c r="H78" s="70">
        <v>1288</v>
      </c>
      <c r="I78" s="70">
        <v>1946</v>
      </c>
    </row>
    <row r="79" spans="1:9" ht="15">
      <c r="A79">
        <v>73</v>
      </c>
      <c r="B79" s="69" t="s">
        <v>183</v>
      </c>
      <c r="C79" s="69" t="s">
        <v>184</v>
      </c>
      <c r="D79" s="70">
        <v>2175</v>
      </c>
      <c r="E79" s="71"/>
      <c r="F79" s="71"/>
      <c r="G79" s="71"/>
      <c r="H79" s="70">
        <v>827</v>
      </c>
      <c r="I79" s="70">
        <v>1348</v>
      </c>
    </row>
    <row r="80" spans="1:9" ht="15">
      <c r="A80">
        <v>74</v>
      </c>
      <c r="B80" s="69" t="s">
        <v>185</v>
      </c>
      <c r="C80" s="69" t="s">
        <v>186</v>
      </c>
      <c r="D80" s="70">
        <v>1357</v>
      </c>
      <c r="E80" s="71"/>
      <c r="F80" s="71"/>
      <c r="G80" s="71"/>
      <c r="H80" s="70">
        <v>491</v>
      </c>
      <c r="I80" s="70">
        <v>866</v>
      </c>
    </row>
    <row r="81" spans="1:9" ht="15">
      <c r="A81">
        <v>75</v>
      </c>
      <c r="B81" s="69" t="s">
        <v>187</v>
      </c>
      <c r="C81" s="69" t="s">
        <v>188</v>
      </c>
      <c r="D81" s="70">
        <v>2163</v>
      </c>
      <c r="E81" s="71"/>
      <c r="F81" s="71"/>
      <c r="G81" s="71"/>
      <c r="H81" s="70">
        <v>897</v>
      </c>
      <c r="I81" s="70">
        <v>1266</v>
      </c>
    </row>
    <row r="82" spans="1:9" ht="15">
      <c r="A82">
        <v>76</v>
      </c>
      <c r="B82" s="69" t="s">
        <v>189</v>
      </c>
      <c r="C82" s="69" t="s">
        <v>190</v>
      </c>
      <c r="D82" s="70">
        <v>1008</v>
      </c>
      <c r="E82" s="71"/>
      <c r="F82" s="71"/>
      <c r="G82" s="71"/>
      <c r="H82" s="70">
        <v>386</v>
      </c>
      <c r="I82" s="70">
        <v>622</v>
      </c>
    </row>
    <row r="83" spans="1:9" ht="15">
      <c r="A83">
        <v>77</v>
      </c>
      <c r="B83" s="69" t="s">
        <v>191</v>
      </c>
      <c r="C83" s="69" t="s">
        <v>192</v>
      </c>
      <c r="D83" s="70">
        <v>1825</v>
      </c>
      <c r="E83" s="71"/>
      <c r="F83" s="71"/>
      <c r="G83" s="71"/>
      <c r="H83" s="70">
        <v>640</v>
      </c>
      <c r="I83" s="70">
        <v>1185</v>
      </c>
    </row>
    <row r="84" spans="1:9" ht="15">
      <c r="A84">
        <v>78</v>
      </c>
      <c r="B84" s="69" t="s">
        <v>193</v>
      </c>
      <c r="C84" s="69" t="s">
        <v>194</v>
      </c>
      <c r="D84" s="70">
        <v>3444</v>
      </c>
      <c r="E84" s="71"/>
      <c r="F84" s="71"/>
      <c r="G84" s="71"/>
      <c r="H84" s="70">
        <v>1378</v>
      </c>
      <c r="I84" s="70">
        <v>2066</v>
      </c>
    </row>
    <row r="85" spans="1:9" ht="15">
      <c r="B85" s="69"/>
      <c r="C85" s="69"/>
      <c r="D85" s="70"/>
      <c r="E85" s="71"/>
      <c r="F85" s="71"/>
      <c r="G85" s="71"/>
      <c r="H85" s="70"/>
      <c r="I85" s="70"/>
    </row>
    <row r="86" spans="1:9" ht="15">
      <c r="A86">
        <v>79</v>
      </c>
      <c r="B86" s="69" t="s">
        <v>200</v>
      </c>
      <c r="C86" s="69" t="s">
        <v>201</v>
      </c>
      <c r="D86" s="70">
        <v>1158</v>
      </c>
      <c r="E86" s="71"/>
      <c r="F86" s="71"/>
      <c r="G86" s="71"/>
      <c r="H86" s="70">
        <v>362</v>
      </c>
      <c r="I86" s="70">
        <v>796</v>
      </c>
    </row>
    <row r="87" spans="1:9" ht="15">
      <c r="A87">
        <v>80</v>
      </c>
      <c r="B87" s="69" t="s">
        <v>202</v>
      </c>
      <c r="C87" s="69" t="s">
        <v>203</v>
      </c>
      <c r="D87" s="70">
        <v>3941</v>
      </c>
      <c r="E87" s="71"/>
      <c r="F87" s="71"/>
      <c r="G87" s="71"/>
      <c r="H87" s="70">
        <v>1205</v>
      </c>
      <c r="I87" s="70">
        <v>2736</v>
      </c>
    </row>
    <row r="88" spans="1:9" ht="15">
      <c r="A88">
        <v>81</v>
      </c>
      <c r="B88" s="69" t="s">
        <v>204</v>
      </c>
      <c r="C88" s="69" t="s">
        <v>205</v>
      </c>
      <c r="D88" s="70">
        <v>2386</v>
      </c>
      <c r="E88" s="71"/>
      <c r="F88" s="71"/>
      <c r="G88" s="71"/>
      <c r="H88" s="70">
        <v>732</v>
      </c>
      <c r="I88" s="70">
        <v>1654</v>
      </c>
    </row>
    <row r="89" spans="1:9" ht="15">
      <c r="A89">
        <v>82</v>
      </c>
      <c r="B89" s="69" t="s">
        <v>206</v>
      </c>
      <c r="C89" s="69" t="s">
        <v>207</v>
      </c>
      <c r="D89" s="70">
        <v>2756</v>
      </c>
      <c r="E89" s="71"/>
      <c r="F89" s="71"/>
      <c r="G89" s="71"/>
      <c r="H89" s="70">
        <v>966</v>
      </c>
      <c r="I89" s="70">
        <v>1790</v>
      </c>
    </row>
    <row r="90" spans="1:9" ht="15">
      <c r="A90">
        <v>83</v>
      </c>
      <c r="B90" s="69" t="s">
        <v>208</v>
      </c>
      <c r="C90" s="69" t="s">
        <v>209</v>
      </c>
      <c r="D90" s="70">
        <v>1494</v>
      </c>
      <c r="E90" s="71"/>
      <c r="F90" s="71"/>
      <c r="G90" s="71"/>
      <c r="H90" s="70">
        <v>522</v>
      </c>
      <c r="I90" s="70">
        <v>972</v>
      </c>
    </row>
    <row r="91" spans="1:9" ht="15">
      <c r="A91">
        <v>84</v>
      </c>
      <c r="B91" s="69" t="s">
        <v>210</v>
      </c>
      <c r="C91" s="69" t="s">
        <v>211</v>
      </c>
      <c r="D91" s="70">
        <v>1926</v>
      </c>
      <c r="E91" s="71"/>
      <c r="F91" s="71"/>
      <c r="G91" s="71"/>
      <c r="H91" s="70">
        <v>663</v>
      </c>
      <c r="I91" s="70">
        <v>1263</v>
      </c>
    </row>
    <row r="92" spans="1:9" ht="15">
      <c r="B92" s="69"/>
      <c r="C92" s="69"/>
      <c r="D92" s="70"/>
      <c r="E92" s="71"/>
      <c r="F92" s="71"/>
      <c r="G92" s="71"/>
      <c r="H92" s="70"/>
      <c r="I92" s="70"/>
    </row>
    <row r="93" spans="1:9" ht="15">
      <c r="A93">
        <v>85</v>
      </c>
      <c r="B93" s="69" t="s">
        <v>215</v>
      </c>
      <c r="C93" s="69" t="s">
        <v>216</v>
      </c>
      <c r="D93" s="70">
        <v>1367</v>
      </c>
      <c r="E93" s="71"/>
      <c r="F93" s="71"/>
      <c r="G93" s="71"/>
      <c r="H93" s="70">
        <v>365</v>
      </c>
      <c r="I93" s="70">
        <v>1002</v>
      </c>
    </row>
    <row r="94" spans="1:9" ht="15">
      <c r="A94">
        <v>86</v>
      </c>
      <c r="B94" s="69" t="s">
        <v>217</v>
      </c>
      <c r="C94" s="69" t="s">
        <v>218</v>
      </c>
      <c r="D94" s="70">
        <v>5831</v>
      </c>
      <c r="E94" s="71"/>
      <c r="F94" s="71"/>
      <c r="G94" s="71"/>
      <c r="H94" s="70">
        <v>1791</v>
      </c>
      <c r="I94" s="70">
        <v>4040</v>
      </c>
    </row>
    <row r="95" spans="1:9" ht="15">
      <c r="A95">
        <v>87</v>
      </c>
      <c r="B95" s="69" t="s">
        <v>219</v>
      </c>
      <c r="C95" s="69" t="s">
        <v>220</v>
      </c>
      <c r="D95" s="70">
        <v>1881</v>
      </c>
      <c r="E95" s="71"/>
      <c r="F95" s="71"/>
      <c r="G95" s="71"/>
      <c r="H95" s="70">
        <v>671</v>
      </c>
      <c r="I95" s="70">
        <v>1210</v>
      </c>
    </row>
    <row r="96" spans="1:9" ht="15">
      <c r="A96">
        <v>88</v>
      </c>
      <c r="B96" s="69" t="s">
        <v>221</v>
      </c>
      <c r="C96" s="69" t="s">
        <v>222</v>
      </c>
      <c r="D96" s="70">
        <v>1037</v>
      </c>
      <c r="E96" s="71"/>
      <c r="F96" s="71"/>
      <c r="G96" s="71"/>
      <c r="H96" s="70">
        <v>286</v>
      </c>
      <c r="I96" s="70">
        <v>751</v>
      </c>
    </row>
    <row r="97" spans="1:9" ht="15">
      <c r="A97">
        <v>89</v>
      </c>
      <c r="B97" s="69" t="s">
        <v>223</v>
      </c>
      <c r="C97" s="69" t="s">
        <v>224</v>
      </c>
      <c r="D97" s="70">
        <v>4532</v>
      </c>
      <c r="E97" s="71"/>
      <c r="F97" s="71"/>
      <c r="G97" s="70">
        <v>1</v>
      </c>
      <c r="H97" s="70">
        <v>1823</v>
      </c>
      <c r="I97" s="70">
        <v>2708</v>
      </c>
    </row>
    <row r="98" spans="1:9" ht="15">
      <c r="A98">
        <v>90</v>
      </c>
      <c r="B98" s="69" t="s">
        <v>225</v>
      </c>
      <c r="C98" s="69" t="s">
        <v>226</v>
      </c>
      <c r="D98" s="70">
        <v>2979</v>
      </c>
      <c r="E98" s="71"/>
      <c r="F98" s="71"/>
      <c r="G98" s="71"/>
      <c r="H98" s="70">
        <v>1073</v>
      </c>
      <c r="I98" s="70">
        <v>1906</v>
      </c>
    </row>
    <row r="99" spans="1:9" ht="15">
      <c r="A99">
        <v>91</v>
      </c>
      <c r="B99" s="69" t="s">
        <v>227</v>
      </c>
      <c r="C99" s="69" t="s">
        <v>228</v>
      </c>
      <c r="D99" s="70">
        <v>3330</v>
      </c>
      <c r="E99" s="71"/>
      <c r="F99" s="71"/>
      <c r="G99" s="70">
        <v>1</v>
      </c>
      <c r="H99" s="70">
        <v>1391</v>
      </c>
      <c r="I99" s="70">
        <v>1938</v>
      </c>
    </row>
    <row r="100" spans="1:9" ht="15">
      <c r="A100">
        <v>92</v>
      </c>
      <c r="B100" s="69" t="s">
        <v>229</v>
      </c>
      <c r="C100" s="69" t="s">
        <v>230</v>
      </c>
      <c r="D100" s="70">
        <v>2191</v>
      </c>
      <c r="E100" s="71"/>
      <c r="F100" s="71"/>
      <c r="G100" s="70">
        <v>1</v>
      </c>
      <c r="H100" s="70">
        <v>877</v>
      </c>
      <c r="I100" s="70">
        <v>1313</v>
      </c>
    </row>
    <row r="101" spans="1:9" ht="15">
      <c r="A101">
        <v>93</v>
      </c>
      <c r="B101" s="69" t="s">
        <v>231</v>
      </c>
      <c r="C101" s="69" t="s">
        <v>232</v>
      </c>
      <c r="D101" s="70">
        <v>3348</v>
      </c>
      <c r="E101" s="71"/>
      <c r="F101" s="71"/>
      <c r="G101" s="71"/>
      <c r="H101" s="70">
        <v>1249</v>
      </c>
      <c r="I101" s="70">
        <v>2099</v>
      </c>
    </row>
    <row r="102" spans="1:9" ht="15">
      <c r="A102">
        <v>94</v>
      </c>
      <c r="B102" s="69" t="s">
        <v>233</v>
      </c>
      <c r="C102" s="69" t="s">
        <v>234</v>
      </c>
      <c r="D102" s="70">
        <v>7963</v>
      </c>
      <c r="E102" s="70">
        <v>1</v>
      </c>
      <c r="F102" s="71"/>
      <c r="G102" s="71"/>
      <c r="H102" s="70">
        <v>3686</v>
      </c>
      <c r="I102" s="70">
        <v>4276</v>
      </c>
    </row>
    <row r="103" spans="1:9" ht="15">
      <c r="A103">
        <v>95</v>
      </c>
      <c r="B103" s="69" t="s">
        <v>235</v>
      </c>
      <c r="C103" s="69" t="s">
        <v>236</v>
      </c>
      <c r="D103" s="70">
        <v>5878</v>
      </c>
      <c r="E103" s="70">
        <v>1</v>
      </c>
      <c r="F103" s="71"/>
      <c r="G103" s="71"/>
      <c r="H103" s="70">
        <v>2218</v>
      </c>
      <c r="I103" s="70">
        <v>3659</v>
      </c>
    </row>
    <row r="104" spans="1:9" ht="15">
      <c r="A104">
        <v>96</v>
      </c>
      <c r="B104" s="69" t="s">
        <v>237</v>
      </c>
      <c r="C104" s="69" t="s">
        <v>238</v>
      </c>
      <c r="D104" s="70">
        <v>4106</v>
      </c>
      <c r="E104" s="71"/>
      <c r="F104" s="71"/>
      <c r="G104" s="71"/>
      <c r="H104" s="70">
        <v>1300</v>
      </c>
      <c r="I104" s="70">
        <v>2806</v>
      </c>
    </row>
    <row r="105" spans="1:9" ht="15">
      <c r="A105">
        <v>97</v>
      </c>
      <c r="B105" s="69" t="s">
        <v>239</v>
      </c>
      <c r="C105" s="69" t="s">
        <v>240</v>
      </c>
      <c r="D105" s="70">
        <v>1709</v>
      </c>
      <c r="E105" s="71"/>
      <c r="F105" s="71"/>
      <c r="G105" s="71"/>
      <c r="H105" s="70">
        <v>710</v>
      </c>
      <c r="I105" s="70">
        <v>999</v>
      </c>
    </row>
    <row r="106" spans="1:9" ht="15">
      <c r="A106">
        <v>98</v>
      </c>
      <c r="B106" s="69" t="s">
        <v>241</v>
      </c>
      <c r="C106" s="69" t="s">
        <v>242</v>
      </c>
      <c r="D106" s="70">
        <v>2529</v>
      </c>
      <c r="E106" s="71"/>
      <c r="F106" s="71"/>
      <c r="G106" s="70">
        <v>1</v>
      </c>
      <c r="H106" s="70">
        <v>907</v>
      </c>
      <c r="I106" s="70">
        <v>1621</v>
      </c>
    </row>
    <row r="107" spans="1:9" ht="15">
      <c r="A107">
        <v>99</v>
      </c>
      <c r="B107" s="69" t="s">
        <v>243</v>
      </c>
      <c r="C107" s="69" t="s">
        <v>244</v>
      </c>
      <c r="D107" s="70">
        <v>4344</v>
      </c>
      <c r="E107" s="71"/>
      <c r="F107" s="71"/>
      <c r="G107" s="70">
        <v>1</v>
      </c>
      <c r="H107" s="70">
        <v>1505</v>
      </c>
      <c r="I107" s="70">
        <v>2838</v>
      </c>
    </row>
    <row r="108" spans="1:9" ht="15">
      <c r="A108">
        <v>100</v>
      </c>
      <c r="B108" s="69" t="s">
        <v>245</v>
      </c>
      <c r="C108" s="69" t="s">
        <v>246</v>
      </c>
      <c r="D108" s="70">
        <v>3889</v>
      </c>
      <c r="E108" s="71"/>
      <c r="F108" s="71"/>
      <c r="G108" s="71"/>
      <c r="H108" s="70">
        <v>1651</v>
      </c>
      <c r="I108" s="70">
        <v>2238</v>
      </c>
    </row>
    <row r="109" spans="1:9" ht="15">
      <c r="A109">
        <v>101</v>
      </c>
      <c r="B109" s="69" t="s">
        <v>247</v>
      </c>
      <c r="C109" s="69" t="s">
        <v>248</v>
      </c>
      <c r="D109" s="70">
        <v>1565</v>
      </c>
      <c r="E109" s="71"/>
      <c r="F109" s="71"/>
      <c r="G109" s="71"/>
      <c r="H109" s="70">
        <v>600</v>
      </c>
      <c r="I109" s="70">
        <v>965</v>
      </c>
    </row>
    <row r="110" spans="1:9" ht="15">
      <c r="B110" s="69"/>
      <c r="C110" s="69"/>
      <c r="D110" s="70"/>
      <c r="E110" s="71"/>
      <c r="F110" s="71"/>
      <c r="G110" s="71"/>
      <c r="H110" s="70"/>
      <c r="I110" s="70"/>
    </row>
    <row r="111" spans="1:9" ht="15">
      <c r="A111">
        <v>102</v>
      </c>
      <c r="B111" s="69" t="s">
        <v>254</v>
      </c>
      <c r="C111" s="69" t="s">
        <v>255</v>
      </c>
      <c r="D111" s="70">
        <v>2539</v>
      </c>
      <c r="E111" s="71"/>
      <c r="F111" s="71"/>
      <c r="G111" s="71"/>
      <c r="H111" s="70">
        <v>899</v>
      </c>
      <c r="I111" s="70">
        <v>1640</v>
      </c>
    </row>
    <row r="112" spans="1:9" ht="15">
      <c r="A112">
        <v>103</v>
      </c>
      <c r="B112" s="69" t="s">
        <v>256</v>
      </c>
      <c r="C112" s="69" t="s">
        <v>257</v>
      </c>
      <c r="D112" s="70">
        <v>2248</v>
      </c>
      <c r="E112" s="71"/>
      <c r="F112" s="71"/>
      <c r="G112" s="71"/>
      <c r="H112" s="70">
        <v>862</v>
      </c>
      <c r="I112" s="70">
        <v>1386</v>
      </c>
    </row>
    <row r="113" spans="1:9" ht="15">
      <c r="A113">
        <v>104</v>
      </c>
      <c r="B113" s="69" t="s">
        <v>258</v>
      </c>
      <c r="C113" s="69" t="s">
        <v>259</v>
      </c>
      <c r="D113" s="70">
        <v>4080</v>
      </c>
      <c r="E113" s="71"/>
      <c r="F113" s="71"/>
      <c r="G113" s="71"/>
      <c r="H113" s="70">
        <v>1364</v>
      </c>
      <c r="I113" s="70">
        <v>2716</v>
      </c>
    </row>
    <row r="114" spans="1:9" ht="15">
      <c r="A114">
        <v>105</v>
      </c>
      <c r="B114" s="69" t="s">
        <v>260</v>
      </c>
      <c r="C114" s="69" t="s">
        <v>261</v>
      </c>
      <c r="D114" s="70">
        <v>2068</v>
      </c>
      <c r="E114" s="71"/>
      <c r="F114" s="71"/>
      <c r="G114" s="71"/>
      <c r="H114" s="70">
        <v>857</v>
      </c>
      <c r="I114" s="70">
        <v>1211</v>
      </c>
    </row>
    <row r="115" spans="1:9" ht="15">
      <c r="A115">
        <v>106</v>
      </c>
      <c r="B115" s="69" t="s">
        <v>262</v>
      </c>
      <c r="C115" s="69" t="s">
        <v>263</v>
      </c>
      <c r="D115" s="70">
        <v>3337</v>
      </c>
      <c r="E115" s="71"/>
      <c r="F115" s="71"/>
      <c r="G115" s="71"/>
      <c r="H115" s="70">
        <v>1145</v>
      </c>
      <c r="I115" s="70">
        <v>2192</v>
      </c>
    </row>
    <row r="116" spans="1:9" ht="15">
      <c r="B116" s="69"/>
      <c r="C116" s="69"/>
      <c r="D116" s="70"/>
      <c r="E116" s="71"/>
      <c r="F116" s="71"/>
      <c r="G116" s="71"/>
      <c r="H116" s="70"/>
      <c r="I116" s="70"/>
    </row>
    <row r="117" spans="1:9" ht="15">
      <c r="A117">
        <v>107</v>
      </c>
      <c r="B117" s="69" t="s">
        <v>46</v>
      </c>
      <c r="C117" s="69" t="s">
        <v>47</v>
      </c>
      <c r="D117" s="70">
        <v>1024</v>
      </c>
      <c r="E117" s="71"/>
      <c r="F117" s="71"/>
      <c r="G117" s="70">
        <v>10</v>
      </c>
      <c r="H117" s="70">
        <v>581</v>
      </c>
      <c r="I117" s="70">
        <v>433</v>
      </c>
    </row>
    <row r="118" spans="1:9" ht="15">
      <c r="A118">
        <v>108</v>
      </c>
      <c r="B118" s="69" t="s">
        <v>76</v>
      </c>
      <c r="C118" s="69" t="s">
        <v>77</v>
      </c>
      <c r="D118" s="70">
        <v>589</v>
      </c>
      <c r="E118" s="71"/>
      <c r="F118" s="71"/>
      <c r="G118" s="70">
        <v>3</v>
      </c>
      <c r="H118" s="70">
        <v>315</v>
      </c>
      <c r="I118" s="70">
        <v>271</v>
      </c>
    </row>
    <row r="119" spans="1:9" ht="15">
      <c r="A119">
        <v>109</v>
      </c>
      <c r="B119" s="69" t="s">
        <v>107</v>
      </c>
      <c r="C119" s="69" t="s">
        <v>108</v>
      </c>
      <c r="D119" s="70">
        <v>284</v>
      </c>
      <c r="E119" s="71"/>
      <c r="F119" s="71"/>
      <c r="G119" s="71"/>
      <c r="H119" s="70">
        <v>176</v>
      </c>
      <c r="I119" s="70">
        <v>108</v>
      </c>
    </row>
    <row r="120" spans="1:9" ht="15">
      <c r="A120">
        <v>110</v>
      </c>
      <c r="B120" s="69" t="s">
        <v>143</v>
      </c>
      <c r="C120" s="69" t="s">
        <v>144</v>
      </c>
      <c r="D120" s="70">
        <v>9106</v>
      </c>
      <c r="E120" s="71"/>
      <c r="F120" s="71"/>
      <c r="G120" s="70">
        <v>2</v>
      </c>
      <c r="H120" s="70">
        <v>3938</v>
      </c>
      <c r="I120" s="70">
        <v>5166</v>
      </c>
    </row>
    <row r="121" spans="1:9" ht="15">
      <c r="A121">
        <v>111</v>
      </c>
      <c r="B121" s="69" t="s">
        <v>162</v>
      </c>
      <c r="C121" s="69" t="s">
        <v>163</v>
      </c>
      <c r="D121" s="70">
        <v>6682</v>
      </c>
      <c r="E121" s="71"/>
      <c r="F121" s="71"/>
      <c r="G121" s="71"/>
      <c r="H121" s="70">
        <v>2617</v>
      </c>
      <c r="I121" s="70">
        <v>4065</v>
      </c>
    </row>
    <row r="122" spans="1:9" ht="15">
      <c r="A122">
        <v>112</v>
      </c>
      <c r="B122" s="69" t="s">
        <v>195</v>
      </c>
      <c r="C122" s="69" t="s">
        <v>196</v>
      </c>
      <c r="D122" s="70">
        <v>5810</v>
      </c>
      <c r="E122" s="71"/>
      <c r="F122" s="71"/>
      <c r="G122" s="70">
        <v>9</v>
      </c>
      <c r="H122" s="70">
        <v>2471</v>
      </c>
      <c r="I122" s="70">
        <v>3330</v>
      </c>
    </row>
    <row r="123" spans="1:9" ht="15">
      <c r="A123">
        <v>113</v>
      </c>
      <c r="B123" s="69" t="s">
        <v>212</v>
      </c>
      <c r="C123" s="69" t="s">
        <v>213</v>
      </c>
      <c r="D123" s="70">
        <v>3838</v>
      </c>
      <c r="E123" s="71"/>
      <c r="F123" s="71"/>
      <c r="G123" s="71"/>
      <c r="H123" s="70">
        <v>1153</v>
      </c>
      <c r="I123" s="70">
        <v>2685</v>
      </c>
    </row>
    <row r="124" spans="1:9" ht="15">
      <c r="A124">
        <v>114</v>
      </c>
      <c r="B124" s="69" t="s">
        <v>264</v>
      </c>
      <c r="C124" s="69" t="s">
        <v>265</v>
      </c>
      <c r="D124" s="70">
        <v>3341</v>
      </c>
      <c r="E124" s="71"/>
      <c r="F124" s="71"/>
      <c r="G124" s="71"/>
      <c r="H124" s="70">
        <v>1036</v>
      </c>
      <c r="I124" s="70">
        <v>2305</v>
      </c>
    </row>
    <row r="125" spans="1:9" ht="15">
      <c r="A125">
        <v>115</v>
      </c>
      <c r="B125" s="69" t="s">
        <v>249</v>
      </c>
      <c r="C125" s="69" t="s">
        <v>250</v>
      </c>
      <c r="D125" s="70">
        <v>10573</v>
      </c>
      <c r="E125" s="71"/>
      <c r="F125" s="71"/>
      <c r="G125" s="70">
        <v>11</v>
      </c>
      <c r="H125" s="70">
        <v>4392</v>
      </c>
      <c r="I125" s="70">
        <v>6170</v>
      </c>
    </row>
    <row r="126" spans="1:9" ht="15">
      <c r="A126">
        <v>116</v>
      </c>
      <c r="B126" s="69" t="s">
        <v>48</v>
      </c>
      <c r="C126" s="69" t="s">
        <v>49</v>
      </c>
      <c r="D126" s="70">
        <v>2319</v>
      </c>
      <c r="E126" s="71"/>
      <c r="F126" s="71"/>
      <c r="G126" s="71"/>
      <c r="H126" s="70">
        <v>1027</v>
      </c>
      <c r="I126" s="70">
        <v>1292</v>
      </c>
    </row>
    <row r="127" spans="1:9" ht="15">
      <c r="A127">
        <v>117</v>
      </c>
      <c r="B127" s="69" t="s">
        <v>78</v>
      </c>
      <c r="C127" s="69" t="s">
        <v>79</v>
      </c>
      <c r="D127" s="70">
        <v>694</v>
      </c>
      <c r="E127" s="71"/>
      <c r="F127" s="71"/>
      <c r="G127" s="71"/>
      <c r="H127" s="70">
        <v>247</v>
      </c>
      <c r="I127" s="70">
        <v>447</v>
      </c>
    </row>
    <row r="128" spans="1:9" ht="15">
      <c r="A128">
        <v>118</v>
      </c>
      <c r="B128" s="69" t="s">
        <v>109</v>
      </c>
      <c r="C128" s="69" t="s">
        <v>110</v>
      </c>
      <c r="D128" s="70">
        <v>1461</v>
      </c>
      <c r="E128" s="71"/>
      <c r="F128" s="71"/>
      <c r="G128" s="71"/>
      <c r="H128" s="70">
        <v>529</v>
      </c>
      <c r="I128" s="70">
        <v>932</v>
      </c>
    </row>
    <row r="129" spans="1:9" ht="15">
      <c r="A129">
        <v>119</v>
      </c>
      <c r="B129" s="69" t="s">
        <v>197</v>
      </c>
      <c r="C129" s="69" t="s">
        <v>198</v>
      </c>
      <c r="D129" s="70">
        <v>988</v>
      </c>
      <c r="E129" s="71"/>
      <c r="F129" s="71"/>
      <c r="G129" s="71"/>
      <c r="H129" s="70">
        <v>415</v>
      </c>
      <c r="I129" s="70">
        <v>573</v>
      </c>
    </row>
    <row r="130" spans="1:9" ht="15">
      <c r="A130">
        <v>120</v>
      </c>
      <c r="B130" s="69" t="s">
        <v>251</v>
      </c>
      <c r="C130" s="69" t="s">
        <v>252</v>
      </c>
      <c r="D130" s="70">
        <v>2232</v>
      </c>
      <c r="E130" s="71"/>
      <c r="F130" s="71"/>
      <c r="G130" s="71"/>
      <c r="H130" s="70">
        <v>956</v>
      </c>
      <c r="I130" s="70">
        <v>1276</v>
      </c>
    </row>
    <row r="131" spans="1:9" ht="15">
      <c r="A131">
        <v>121</v>
      </c>
      <c r="B131" s="69" t="s">
        <v>266</v>
      </c>
      <c r="C131" s="69" t="s">
        <v>267</v>
      </c>
      <c r="D131" s="70">
        <v>3962</v>
      </c>
      <c r="E131" s="71"/>
      <c r="F131" s="71"/>
      <c r="G131" s="71"/>
      <c r="H131" s="70">
        <v>1456</v>
      </c>
      <c r="I131" s="70">
        <v>2506</v>
      </c>
    </row>
    <row r="132" spans="1:9" ht="15">
      <c r="A132">
        <v>122</v>
      </c>
      <c r="B132" s="69" t="s">
        <v>50</v>
      </c>
      <c r="C132" s="69" t="s">
        <v>51</v>
      </c>
      <c r="D132" s="70">
        <v>4537</v>
      </c>
      <c r="E132" s="71"/>
      <c r="F132" s="71"/>
      <c r="G132" s="71"/>
      <c r="H132" s="70">
        <v>2310</v>
      </c>
      <c r="I132" s="70">
        <v>2227</v>
      </c>
    </row>
    <row r="133" spans="1:9" ht="15">
      <c r="A133">
        <v>123</v>
      </c>
      <c r="B133" s="69" t="s">
        <v>52</v>
      </c>
      <c r="C133" s="69" t="s">
        <v>53</v>
      </c>
      <c r="D133" s="70">
        <v>6776</v>
      </c>
      <c r="E133" s="70">
        <v>12</v>
      </c>
      <c r="F133" s="70">
        <v>3</v>
      </c>
      <c r="G133" s="71"/>
      <c r="H133" s="70">
        <v>3062</v>
      </c>
      <c r="I133" s="70">
        <v>3699</v>
      </c>
    </row>
    <row r="134" spans="1:9" ht="15">
      <c r="A134">
        <v>124</v>
      </c>
      <c r="B134" s="69" t="s">
        <v>80</v>
      </c>
      <c r="C134" s="69" t="s">
        <v>81</v>
      </c>
      <c r="D134" s="70">
        <v>5369</v>
      </c>
      <c r="E134" s="71"/>
      <c r="F134" s="71"/>
      <c r="G134" s="71"/>
      <c r="H134" s="70">
        <v>1895</v>
      </c>
      <c r="I134" s="70">
        <v>3474</v>
      </c>
    </row>
    <row r="135" spans="1:9" ht="15">
      <c r="A135">
        <v>125</v>
      </c>
      <c r="B135" s="69" t="s">
        <v>111</v>
      </c>
      <c r="C135" s="69" t="s">
        <v>112</v>
      </c>
      <c r="D135" s="70">
        <v>6862</v>
      </c>
      <c r="E135" s="71"/>
      <c r="F135" s="71"/>
      <c r="G135" s="71"/>
      <c r="H135" s="70">
        <v>2947</v>
      </c>
      <c r="I135" s="70">
        <v>3915</v>
      </c>
    </row>
    <row r="136" spans="1:9" ht="15">
      <c r="A136">
        <v>126</v>
      </c>
      <c r="B136" s="69" t="s">
        <v>54</v>
      </c>
      <c r="C136" s="69" t="s">
        <v>55</v>
      </c>
      <c r="D136" s="70">
        <v>1171</v>
      </c>
      <c r="E136" s="71"/>
      <c r="F136" s="71"/>
      <c r="G136" s="71"/>
      <c r="H136" s="71"/>
      <c r="I136" s="70">
        <v>1171</v>
      </c>
    </row>
    <row r="137" spans="1:9" ht="15">
      <c r="A137">
        <v>127</v>
      </c>
      <c r="B137" s="69" t="s">
        <v>145</v>
      </c>
      <c r="C137" s="69" t="s">
        <v>146</v>
      </c>
      <c r="D137" s="70">
        <v>1493</v>
      </c>
      <c r="E137" s="71"/>
      <c r="F137" s="71"/>
      <c r="G137" s="71"/>
      <c r="H137" s="70">
        <v>534</v>
      </c>
      <c r="I137" s="70">
        <v>959</v>
      </c>
    </row>
    <row r="138" spans="1:9" ht="15">
      <c r="A138">
        <v>128</v>
      </c>
      <c r="B138" s="69" t="s">
        <v>56</v>
      </c>
      <c r="C138" s="69" t="s">
        <v>57</v>
      </c>
      <c r="D138" s="70">
        <v>6039</v>
      </c>
      <c r="E138" s="71"/>
      <c r="F138" s="71"/>
      <c r="G138" s="71"/>
      <c r="H138" s="70">
        <v>1397</v>
      </c>
      <c r="I138" s="70">
        <v>4642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25"/>
  <sheetViews>
    <sheetView workbookViewId="0">
      <pane xSplit="2" ySplit="1" topLeftCell="AD2" activePane="bottomRight" state="frozen"/>
      <selection pane="topRight" activeCell="C1" sqref="C1"/>
      <selection pane="bottomLeft" activeCell="A2" sqref="A2"/>
      <selection pane="bottomRight" activeCell="B127" sqref="B127"/>
    </sheetView>
  </sheetViews>
  <sheetFormatPr defaultColWidth="45" defaultRowHeight="14.25"/>
  <cols>
    <col min="1" max="1" width="9.875" bestFit="1" customWidth="1"/>
    <col min="2" max="2" width="38.625" bestFit="1" customWidth="1"/>
    <col min="3" max="3" width="10" bestFit="1" customWidth="1"/>
    <col min="4" max="4" width="3.5" bestFit="1" customWidth="1"/>
    <col min="5" max="5" width="3.375" bestFit="1" customWidth="1"/>
    <col min="6" max="6" width="4.125" bestFit="1" customWidth="1"/>
    <col min="7" max="7" width="3.875" bestFit="1" customWidth="1"/>
    <col min="8" max="8" width="4.375" bestFit="1" customWidth="1"/>
    <col min="9" max="9" width="4.25" bestFit="1" customWidth="1"/>
    <col min="10" max="10" width="5.25" bestFit="1" customWidth="1"/>
    <col min="11" max="12" width="3.75" bestFit="1" customWidth="1"/>
    <col min="13" max="13" width="4" bestFit="1" customWidth="1"/>
    <col min="14" max="14" width="3.625" bestFit="1" customWidth="1"/>
    <col min="15" max="15" width="3.875" bestFit="1" customWidth="1"/>
    <col min="16" max="16" width="3.125" bestFit="1" customWidth="1"/>
    <col min="17" max="17" width="3.625" bestFit="1" customWidth="1"/>
    <col min="18" max="18" width="3.875" bestFit="1" customWidth="1"/>
    <col min="19" max="19" width="3.75" bestFit="1" customWidth="1"/>
    <col min="20" max="20" width="3.125" bestFit="1" customWidth="1"/>
    <col min="21" max="21" width="5.25" bestFit="1" customWidth="1"/>
    <col min="22" max="22" width="3.625" bestFit="1" customWidth="1"/>
    <col min="23" max="23" width="3.875" bestFit="1" customWidth="1"/>
    <col min="24" max="24" width="4.125" bestFit="1" customWidth="1"/>
    <col min="25" max="25" width="4" bestFit="1" customWidth="1"/>
    <col min="26" max="26" width="3.375" bestFit="1" customWidth="1"/>
    <col min="27" max="27" width="3.625" bestFit="1" customWidth="1"/>
    <col min="28" max="28" width="4.125" bestFit="1" customWidth="1"/>
    <col min="29" max="29" width="3.75" bestFit="1" customWidth="1"/>
    <col min="30" max="30" width="13.75" bestFit="1" customWidth="1"/>
    <col min="31" max="31" width="10.375" bestFit="1" customWidth="1"/>
    <col min="32" max="32" width="9.375" bestFit="1" customWidth="1"/>
    <col min="33" max="33" width="20.125" customWidth="1"/>
  </cols>
  <sheetData>
    <row r="1" spans="1:32" ht="15">
      <c r="A1" s="68" t="s">
        <v>0</v>
      </c>
      <c r="B1" s="68" t="s">
        <v>1</v>
      </c>
      <c r="C1" s="68" t="s">
        <v>407</v>
      </c>
      <c r="D1" s="68" t="s">
        <v>585</v>
      </c>
      <c r="E1" s="68" t="s">
        <v>579</v>
      </c>
      <c r="F1" s="68" t="s">
        <v>580</v>
      </c>
      <c r="G1" s="68" t="s">
        <v>409</v>
      </c>
      <c r="H1" s="68" t="s">
        <v>410</v>
      </c>
      <c r="I1" s="68" t="s">
        <v>411</v>
      </c>
      <c r="J1" s="68" t="s">
        <v>412</v>
      </c>
      <c r="K1" s="68" t="s">
        <v>413</v>
      </c>
      <c r="L1" s="68" t="s">
        <v>414</v>
      </c>
      <c r="M1" s="68" t="s">
        <v>415</v>
      </c>
      <c r="N1" s="68" t="s">
        <v>586</v>
      </c>
      <c r="O1" s="68" t="s">
        <v>416</v>
      </c>
      <c r="P1" s="68" t="s">
        <v>417</v>
      </c>
      <c r="Q1" s="68" t="s">
        <v>587</v>
      </c>
      <c r="R1" s="68" t="s">
        <v>418</v>
      </c>
      <c r="S1" s="68" t="s">
        <v>588</v>
      </c>
      <c r="T1" s="68" t="s">
        <v>419</v>
      </c>
      <c r="U1" s="68" t="s">
        <v>408</v>
      </c>
      <c r="V1" s="68" t="s">
        <v>581</v>
      </c>
      <c r="W1" s="68" t="s">
        <v>420</v>
      </c>
      <c r="X1" s="68" t="s">
        <v>421</v>
      </c>
      <c r="Y1" s="68" t="s">
        <v>422</v>
      </c>
      <c r="Z1" s="68" t="s">
        <v>426</v>
      </c>
      <c r="AA1" s="68" t="s">
        <v>589</v>
      </c>
      <c r="AB1" s="68" t="s">
        <v>590</v>
      </c>
      <c r="AC1" s="74" t="s">
        <v>591</v>
      </c>
      <c r="AD1" s="77" t="s">
        <v>592</v>
      </c>
      <c r="AE1" s="77" t="s">
        <v>423</v>
      </c>
      <c r="AF1" s="77" t="s">
        <v>424</v>
      </c>
    </row>
    <row r="2" spans="1:32" ht="15">
      <c r="A2" s="79"/>
      <c r="B2" s="79" t="s">
        <v>594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80">
        <v>5404</v>
      </c>
      <c r="AE2" s="77"/>
      <c r="AF2" s="77"/>
    </row>
    <row r="3" spans="1:32" ht="15">
      <c r="A3" s="69" t="s">
        <v>4</v>
      </c>
      <c r="B3" s="69" t="s">
        <v>5</v>
      </c>
      <c r="C3" s="70">
        <f>SUM(D3:AC3)</f>
        <v>1129</v>
      </c>
      <c r="D3" s="70">
        <v>4</v>
      </c>
      <c r="E3" s="71"/>
      <c r="F3" s="71"/>
      <c r="G3" s="70">
        <v>1</v>
      </c>
      <c r="H3" s="70">
        <v>82</v>
      </c>
      <c r="I3" s="70">
        <v>3</v>
      </c>
      <c r="J3" s="70">
        <v>719</v>
      </c>
      <c r="K3" s="70">
        <v>27</v>
      </c>
      <c r="L3" s="71"/>
      <c r="M3" s="70">
        <v>2</v>
      </c>
      <c r="N3" s="71"/>
      <c r="O3" s="70">
        <v>7</v>
      </c>
      <c r="P3" s="71"/>
      <c r="Q3" s="71"/>
      <c r="R3" s="70">
        <v>13</v>
      </c>
      <c r="S3" s="71"/>
      <c r="T3" s="71"/>
      <c r="U3" s="70">
        <v>265</v>
      </c>
      <c r="V3" s="71"/>
      <c r="W3" s="71"/>
      <c r="X3" s="70">
        <v>5</v>
      </c>
      <c r="Y3" s="71"/>
      <c r="Z3" s="71"/>
      <c r="AA3" s="71"/>
      <c r="AB3" s="70">
        <v>1</v>
      </c>
      <c r="AC3" s="71"/>
      <c r="AD3" s="78">
        <f>SUM(U3,T3,S3,R3,Q3,P3)</f>
        <v>278</v>
      </c>
      <c r="AE3" s="78">
        <f>SUM(H3,J3,K3,M3)</f>
        <v>830</v>
      </c>
      <c r="AF3" s="78">
        <f>SUM(AC3,AB3,AA3,Z3,Y3,X3,W3,O3,N3,L3,I3,G3,D3)</f>
        <v>21</v>
      </c>
    </row>
    <row r="4" spans="1:32" ht="15">
      <c r="A4" s="69" t="s">
        <v>6</v>
      </c>
      <c r="B4" s="69" t="s">
        <v>7</v>
      </c>
      <c r="C4" s="70">
        <f>SUM(D4:AC4)</f>
        <v>1404</v>
      </c>
      <c r="D4" s="70">
        <v>7</v>
      </c>
      <c r="E4" s="71"/>
      <c r="F4" s="71"/>
      <c r="G4" s="70">
        <v>1</v>
      </c>
      <c r="H4" s="70">
        <v>122</v>
      </c>
      <c r="I4" s="70">
        <v>5</v>
      </c>
      <c r="J4" s="70">
        <v>516</v>
      </c>
      <c r="K4" s="70">
        <v>13</v>
      </c>
      <c r="L4" s="71"/>
      <c r="M4" s="70">
        <v>2</v>
      </c>
      <c r="N4" s="71"/>
      <c r="O4" s="70">
        <v>12</v>
      </c>
      <c r="P4" s="71"/>
      <c r="Q4" s="71"/>
      <c r="R4" s="70">
        <v>28</v>
      </c>
      <c r="S4" s="71"/>
      <c r="T4" s="70">
        <v>2</v>
      </c>
      <c r="U4" s="70">
        <v>671</v>
      </c>
      <c r="V4" s="70">
        <v>4</v>
      </c>
      <c r="W4" s="71"/>
      <c r="X4" s="70">
        <v>6</v>
      </c>
      <c r="Y4" s="70">
        <v>2</v>
      </c>
      <c r="Z4" s="71"/>
      <c r="AA4" s="71"/>
      <c r="AB4" s="71"/>
      <c r="AC4" s="75">
        <v>13</v>
      </c>
      <c r="AD4" s="78">
        <f t="shared" ref="AD4:AD67" si="0">SUM(U4,T4,S4,R4,Q4,P4)</f>
        <v>701</v>
      </c>
      <c r="AE4" s="78">
        <f t="shared" ref="AE4:AE67" si="1">SUM(H4,J4,K4,M4)</f>
        <v>653</v>
      </c>
      <c r="AF4" s="78">
        <f t="shared" ref="AF4:AF67" si="2">SUM(AC4,AB4,AA4,Z4,Y4,X4,W4,O4,N4,L4,I4,G4,D4)</f>
        <v>46</v>
      </c>
    </row>
    <row r="5" spans="1:32" ht="15">
      <c r="A5" s="69" t="s">
        <v>8</v>
      </c>
      <c r="B5" s="69" t="s">
        <v>9</v>
      </c>
      <c r="C5" s="70">
        <f t="shared" ref="C5:C68" si="3">SUM(D5:AC5)</f>
        <v>2266</v>
      </c>
      <c r="D5" s="70">
        <v>7</v>
      </c>
      <c r="E5" s="70">
        <v>1</v>
      </c>
      <c r="F5" s="71"/>
      <c r="G5" s="70">
        <v>1</v>
      </c>
      <c r="H5" s="70">
        <v>208</v>
      </c>
      <c r="I5" s="70">
        <v>4</v>
      </c>
      <c r="J5" s="70">
        <v>1240</v>
      </c>
      <c r="K5" s="70">
        <v>32</v>
      </c>
      <c r="L5" s="71"/>
      <c r="M5" s="70">
        <v>3</v>
      </c>
      <c r="N5" s="70">
        <v>1</v>
      </c>
      <c r="O5" s="70">
        <v>11</v>
      </c>
      <c r="P5" s="71"/>
      <c r="Q5" s="70">
        <v>14</v>
      </c>
      <c r="R5" s="70">
        <v>40</v>
      </c>
      <c r="S5" s="70">
        <v>1</v>
      </c>
      <c r="T5" s="70">
        <v>4</v>
      </c>
      <c r="U5" s="70">
        <v>684</v>
      </c>
      <c r="V5" s="71"/>
      <c r="W5" s="71"/>
      <c r="X5" s="70">
        <v>8</v>
      </c>
      <c r="Y5" s="71"/>
      <c r="Z5" s="71"/>
      <c r="AA5" s="71"/>
      <c r="AB5" s="71"/>
      <c r="AC5" s="75">
        <v>7</v>
      </c>
      <c r="AD5" s="78">
        <f t="shared" si="0"/>
        <v>743</v>
      </c>
      <c r="AE5" s="78">
        <f t="shared" si="1"/>
        <v>1483</v>
      </c>
      <c r="AF5" s="78">
        <f t="shared" si="2"/>
        <v>39</v>
      </c>
    </row>
    <row r="6" spans="1:32" ht="15">
      <c r="A6" s="69" t="s">
        <v>10</v>
      </c>
      <c r="B6" s="69" t="s">
        <v>11</v>
      </c>
      <c r="C6" s="70">
        <f t="shared" si="3"/>
        <v>838</v>
      </c>
      <c r="D6" s="70">
        <v>7</v>
      </c>
      <c r="E6" s="70">
        <v>3</v>
      </c>
      <c r="F6" s="71"/>
      <c r="G6" s="71"/>
      <c r="H6" s="70">
        <v>85</v>
      </c>
      <c r="I6" s="70">
        <v>1</v>
      </c>
      <c r="J6" s="70">
        <v>336</v>
      </c>
      <c r="K6" s="70">
        <v>9</v>
      </c>
      <c r="L6" s="71"/>
      <c r="M6" s="71"/>
      <c r="N6" s="71"/>
      <c r="O6" s="70">
        <v>7</v>
      </c>
      <c r="P6" s="71"/>
      <c r="Q6" s="70">
        <v>4</v>
      </c>
      <c r="R6" s="70">
        <v>9</v>
      </c>
      <c r="S6" s="71"/>
      <c r="T6" s="70">
        <v>1</v>
      </c>
      <c r="U6" s="70">
        <v>366</v>
      </c>
      <c r="V6" s="71"/>
      <c r="W6" s="70">
        <v>2</v>
      </c>
      <c r="X6" s="70">
        <v>6</v>
      </c>
      <c r="Y6" s="71"/>
      <c r="Z6" s="71"/>
      <c r="AA6" s="71"/>
      <c r="AB6" s="71"/>
      <c r="AC6" s="75">
        <v>2</v>
      </c>
      <c r="AD6" s="78">
        <f t="shared" si="0"/>
        <v>380</v>
      </c>
      <c r="AE6" s="78">
        <f t="shared" si="1"/>
        <v>430</v>
      </c>
      <c r="AF6" s="78">
        <f t="shared" si="2"/>
        <v>25</v>
      </c>
    </row>
    <row r="7" spans="1:32" ht="15">
      <c r="A7" s="69" t="s">
        <v>12</v>
      </c>
      <c r="B7" s="69" t="s">
        <v>13</v>
      </c>
      <c r="C7" s="70">
        <f t="shared" si="3"/>
        <v>169</v>
      </c>
      <c r="D7" s="70">
        <v>3</v>
      </c>
      <c r="E7" s="71"/>
      <c r="F7" s="71"/>
      <c r="G7" s="71"/>
      <c r="H7" s="70">
        <v>7</v>
      </c>
      <c r="I7" s="71"/>
      <c r="J7" s="70">
        <v>77</v>
      </c>
      <c r="K7" s="70">
        <v>3</v>
      </c>
      <c r="L7" s="71"/>
      <c r="M7" s="70">
        <v>2</v>
      </c>
      <c r="N7" s="71"/>
      <c r="O7" s="70">
        <v>1</v>
      </c>
      <c r="P7" s="71"/>
      <c r="Q7" s="71"/>
      <c r="R7" s="70">
        <v>3</v>
      </c>
      <c r="S7" s="71"/>
      <c r="T7" s="71"/>
      <c r="U7" s="70">
        <v>72</v>
      </c>
      <c r="V7" s="71"/>
      <c r="W7" s="71"/>
      <c r="X7" s="70">
        <v>1</v>
      </c>
      <c r="Y7" s="71"/>
      <c r="Z7" s="71"/>
      <c r="AA7" s="71"/>
      <c r="AB7" s="71"/>
      <c r="AC7" s="71"/>
      <c r="AD7" s="78">
        <f t="shared" si="0"/>
        <v>75</v>
      </c>
      <c r="AE7" s="78">
        <f t="shared" si="1"/>
        <v>89</v>
      </c>
      <c r="AF7" s="78">
        <f t="shared" si="2"/>
        <v>5</v>
      </c>
    </row>
    <row r="8" spans="1:32" ht="15">
      <c r="A8" s="69" t="s">
        <v>14</v>
      </c>
      <c r="B8" s="69" t="s">
        <v>15</v>
      </c>
      <c r="C8" s="70">
        <f t="shared" si="3"/>
        <v>717</v>
      </c>
      <c r="D8" s="70">
        <v>6</v>
      </c>
      <c r="E8" s="71"/>
      <c r="F8" s="71"/>
      <c r="G8" s="70">
        <v>2</v>
      </c>
      <c r="H8" s="70">
        <v>47</v>
      </c>
      <c r="I8" s="71"/>
      <c r="J8" s="70">
        <v>291</v>
      </c>
      <c r="K8" s="70">
        <v>4</v>
      </c>
      <c r="L8" s="71"/>
      <c r="M8" s="71"/>
      <c r="N8" s="71"/>
      <c r="O8" s="70">
        <v>4</v>
      </c>
      <c r="P8" s="71"/>
      <c r="Q8" s="70">
        <v>2</v>
      </c>
      <c r="R8" s="70">
        <v>11</v>
      </c>
      <c r="S8" s="71"/>
      <c r="T8" s="71"/>
      <c r="U8" s="70">
        <v>344</v>
      </c>
      <c r="V8" s="71"/>
      <c r="W8" s="71"/>
      <c r="X8" s="70">
        <v>3</v>
      </c>
      <c r="Y8" s="71"/>
      <c r="Z8" s="71"/>
      <c r="AA8" s="71"/>
      <c r="AB8" s="71"/>
      <c r="AC8" s="75">
        <v>3</v>
      </c>
      <c r="AD8" s="78">
        <f t="shared" si="0"/>
        <v>357</v>
      </c>
      <c r="AE8" s="78">
        <f t="shared" si="1"/>
        <v>342</v>
      </c>
      <c r="AF8" s="78">
        <f t="shared" si="2"/>
        <v>18</v>
      </c>
    </row>
    <row r="9" spans="1:32" ht="15">
      <c r="A9" s="69" t="s">
        <v>16</v>
      </c>
      <c r="B9" s="69" t="s">
        <v>17</v>
      </c>
      <c r="C9" s="70">
        <f t="shared" si="3"/>
        <v>274</v>
      </c>
      <c r="D9" s="70">
        <v>3</v>
      </c>
      <c r="E9" s="71"/>
      <c r="F9" s="71"/>
      <c r="G9" s="71"/>
      <c r="H9" s="70">
        <v>23</v>
      </c>
      <c r="I9" s="71"/>
      <c r="J9" s="70">
        <v>132</v>
      </c>
      <c r="K9" s="70">
        <v>2</v>
      </c>
      <c r="L9" s="71"/>
      <c r="M9" s="70">
        <v>1</v>
      </c>
      <c r="N9" s="71"/>
      <c r="O9" s="70">
        <v>2</v>
      </c>
      <c r="P9" s="71"/>
      <c r="Q9" s="71"/>
      <c r="R9" s="70">
        <v>1</v>
      </c>
      <c r="S9" s="71"/>
      <c r="T9" s="71"/>
      <c r="U9" s="70">
        <v>107</v>
      </c>
      <c r="V9" s="71"/>
      <c r="W9" s="71"/>
      <c r="X9" s="71"/>
      <c r="Y9" s="71"/>
      <c r="Z9" s="71"/>
      <c r="AA9" s="71"/>
      <c r="AB9" s="71"/>
      <c r="AC9" s="75">
        <v>3</v>
      </c>
      <c r="AD9" s="78">
        <f t="shared" si="0"/>
        <v>108</v>
      </c>
      <c r="AE9" s="78">
        <f t="shared" si="1"/>
        <v>158</v>
      </c>
      <c r="AF9" s="78">
        <f t="shared" si="2"/>
        <v>8</v>
      </c>
    </row>
    <row r="10" spans="1:32" ht="15">
      <c r="A10" s="69" t="s">
        <v>18</v>
      </c>
      <c r="B10" s="69" t="s">
        <v>19</v>
      </c>
      <c r="C10" s="70">
        <f t="shared" si="3"/>
        <v>529</v>
      </c>
      <c r="D10" s="70">
        <v>6</v>
      </c>
      <c r="E10" s="71"/>
      <c r="F10" s="71"/>
      <c r="G10" s="71"/>
      <c r="H10" s="70">
        <v>47</v>
      </c>
      <c r="I10" s="71"/>
      <c r="J10" s="70">
        <v>167</v>
      </c>
      <c r="K10" s="70">
        <v>6</v>
      </c>
      <c r="L10" s="71"/>
      <c r="M10" s="71"/>
      <c r="N10" s="71"/>
      <c r="O10" s="70">
        <v>2</v>
      </c>
      <c r="P10" s="71"/>
      <c r="Q10" s="70">
        <v>2</v>
      </c>
      <c r="R10" s="70">
        <v>3</v>
      </c>
      <c r="S10" s="71"/>
      <c r="T10" s="71"/>
      <c r="U10" s="70">
        <v>292</v>
      </c>
      <c r="V10" s="71"/>
      <c r="W10" s="71"/>
      <c r="X10" s="70">
        <v>3</v>
      </c>
      <c r="Y10" s="71"/>
      <c r="Z10" s="71"/>
      <c r="AA10" s="71"/>
      <c r="AB10" s="71"/>
      <c r="AC10" s="75">
        <v>1</v>
      </c>
      <c r="AD10" s="78">
        <f t="shared" si="0"/>
        <v>297</v>
      </c>
      <c r="AE10" s="78">
        <f t="shared" si="1"/>
        <v>220</v>
      </c>
      <c r="AF10" s="78">
        <f t="shared" si="2"/>
        <v>12</v>
      </c>
    </row>
    <row r="11" spans="1:32" ht="15">
      <c r="A11" s="69" t="s">
        <v>20</v>
      </c>
      <c r="B11" s="69" t="s">
        <v>21</v>
      </c>
      <c r="C11" s="70">
        <f t="shared" si="3"/>
        <v>802</v>
      </c>
      <c r="D11" s="70">
        <v>4</v>
      </c>
      <c r="E11" s="70">
        <v>1</v>
      </c>
      <c r="F11" s="71"/>
      <c r="G11" s="71"/>
      <c r="H11" s="70">
        <v>114</v>
      </c>
      <c r="I11" s="70">
        <v>3</v>
      </c>
      <c r="J11" s="70">
        <v>504</v>
      </c>
      <c r="K11" s="70">
        <v>13</v>
      </c>
      <c r="L11" s="71"/>
      <c r="M11" s="71"/>
      <c r="N11" s="71"/>
      <c r="O11" s="70">
        <v>4</v>
      </c>
      <c r="P11" s="71"/>
      <c r="Q11" s="70">
        <v>3</v>
      </c>
      <c r="R11" s="70">
        <v>6</v>
      </c>
      <c r="S11" s="71"/>
      <c r="T11" s="70">
        <v>1</v>
      </c>
      <c r="U11" s="70">
        <v>142</v>
      </c>
      <c r="V11" s="71"/>
      <c r="W11" s="71"/>
      <c r="X11" s="70">
        <v>5</v>
      </c>
      <c r="Y11" s="71"/>
      <c r="Z11" s="71"/>
      <c r="AA11" s="71"/>
      <c r="AB11" s="71"/>
      <c r="AC11" s="75">
        <v>2</v>
      </c>
      <c r="AD11" s="78">
        <f t="shared" si="0"/>
        <v>152</v>
      </c>
      <c r="AE11" s="78">
        <f t="shared" si="1"/>
        <v>631</v>
      </c>
      <c r="AF11" s="78">
        <f t="shared" si="2"/>
        <v>18</v>
      </c>
    </row>
    <row r="12" spans="1:32" ht="15">
      <c r="A12" s="69" t="s">
        <v>22</v>
      </c>
      <c r="B12" s="69" t="s">
        <v>23</v>
      </c>
      <c r="C12" s="70">
        <f t="shared" si="3"/>
        <v>675</v>
      </c>
      <c r="D12" s="70">
        <v>1</v>
      </c>
      <c r="E12" s="71"/>
      <c r="F12" s="71"/>
      <c r="G12" s="70">
        <v>1</v>
      </c>
      <c r="H12" s="70">
        <v>64</v>
      </c>
      <c r="I12" s="70">
        <v>4</v>
      </c>
      <c r="J12" s="70">
        <v>250</v>
      </c>
      <c r="K12" s="70">
        <v>7</v>
      </c>
      <c r="L12" s="70">
        <v>1</v>
      </c>
      <c r="M12" s="70">
        <v>1</v>
      </c>
      <c r="N12" s="71"/>
      <c r="O12" s="70">
        <v>5</v>
      </c>
      <c r="P12" s="71"/>
      <c r="Q12" s="70">
        <v>3</v>
      </c>
      <c r="R12" s="70">
        <v>6</v>
      </c>
      <c r="S12" s="71"/>
      <c r="T12" s="70">
        <v>1</v>
      </c>
      <c r="U12" s="70">
        <v>323</v>
      </c>
      <c r="V12" s="71"/>
      <c r="W12" s="71"/>
      <c r="X12" s="70">
        <v>3</v>
      </c>
      <c r="Y12" s="71"/>
      <c r="Z12" s="71"/>
      <c r="AA12" s="71"/>
      <c r="AB12" s="70">
        <v>1</v>
      </c>
      <c r="AC12" s="75">
        <v>4</v>
      </c>
      <c r="AD12" s="78">
        <f t="shared" si="0"/>
        <v>333</v>
      </c>
      <c r="AE12" s="78">
        <f t="shared" si="1"/>
        <v>322</v>
      </c>
      <c r="AF12" s="78">
        <f t="shared" si="2"/>
        <v>20</v>
      </c>
    </row>
    <row r="13" spans="1:32" ht="15">
      <c r="A13" s="69" t="s">
        <v>24</v>
      </c>
      <c r="B13" s="69" t="s">
        <v>25</v>
      </c>
      <c r="C13" s="70">
        <f t="shared" si="3"/>
        <v>611</v>
      </c>
      <c r="D13" s="70">
        <v>4</v>
      </c>
      <c r="E13" s="71"/>
      <c r="F13" s="71"/>
      <c r="G13" s="70">
        <v>1</v>
      </c>
      <c r="H13" s="70">
        <v>48</v>
      </c>
      <c r="I13" s="70">
        <v>1</v>
      </c>
      <c r="J13" s="70">
        <v>310</v>
      </c>
      <c r="K13" s="70">
        <v>3</v>
      </c>
      <c r="L13" s="71"/>
      <c r="M13" s="71"/>
      <c r="N13" s="71"/>
      <c r="O13" s="70">
        <v>4</v>
      </c>
      <c r="P13" s="71"/>
      <c r="Q13" s="70">
        <v>4</v>
      </c>
      <c r="R13" s="70">
        <v>4</v>
      </c>
      <c r="S13" s="71"/>
      <c r="T13" s="70">
        <v>2</v>
      </c>
      <c r="U13" s="70">
        <v>225</v>
      </c>
      <c r="V13" s="71"/>
      <c r="W13" s="71"/>
      <c r="X13" s="70">
        <v>3</v>
      </c>
      <c r="Y13" s="71"/>
      <c r="Z13" s="71"/>
      <c r="AA13" s="71"/>
      <c r="AB13" s="71"/>
      <c r="AC13" s="75">
        <v>2</v>
      </c>
      <c r="AD13" s="78">
        <f t="shared" si="0"/>
        <v>235</v>
      </c>
      <c r="AE13" s="78">
        <f t="shared" si="1"/>
        <v>361</v>
      </c>
      <c r="AF13" s="78">
        <f t="shared" si="2"/>
        <v>15</v>
      </c>
    </row>
    <row r="14" spans="1:32" ht="15">
      <c r="A14" s="69" t="s">
        <v>26</v>
      </c>
      <c r="B14" s="69" t="s">
        <v>27</v>
      </c>
      <c r="C14" s="70">
        <f t="shared" si="3"/>
        <v>816</v>
      </c>
      <c r="D14" s="70">
        <v>8</v>
      </c>
      <c r="E14" s="71"/>
      <c r="F14" s="71"/>
      <c r="G14" s="71"/>
      <c r="H14" s="70">
        <v>73</v>
      </c>
      <c r="I14" s="70">
        <v>1</v>
      </c>
      <c r="J14" s="70">
        <v>405</v>
      </c>
      <c r="K14" s="70">
        <v>6</v>
      </c>
      <c r="L14" s="71"/>
      <c r="M14" s="71"/>
      <c r="N14" s="71"/>
      <c r="O14" s="70">
        <v>4</v>
      </c>
      <c r="P14" s="71"/>
      <c r="Q14" s="70">
        <v>2</v>
      </c>
      <c r="R14" s="70">
        <v>11</v>
      </c>
      <c r="S14" s="71"/>
      <c r="T14" s="71"/>
      <c r="U14" s="70">
        <v>297</v>
      </c>
      <c r="V14" s="71"/>
      <c r="W14" s="71"/>
      <c r="X14" s="70">
        <v>8</v>
      </c>
      <c r="Y14" s="71"/>
      <c r="Z14" s="71"/>
      <c r="AA14" s="71"/>
      <c r="AB14" s="71"/>
      <c r="AC14" s="75">
        <v>1</v>
      </c>
      <c r="AD14" s="78">
        <f t="shared" si="0"/>
        <v>310</v>
      </c>
      <c r="AE14" s="78">
        <f t="shared" si="1"/>
        <v>484</v>
      </c>
      <c r="AF14" s="78">
        <f t="shared" si="2"/>
        <v>22</v>
      </c>
    </row>
    <row r="15" spans="1:32" ht="15">
      <c r="A15" s="69" t="s">
        <v>28</v>
      </c>
      <c r="B15" s="69" t="s">
        <v>29</v>
      </c>
      <c r="C15" s="70">
        <f t="shared" si="3"/>
        <v>486</v>
      </c>
      <c r="D15" s="70">
        <v>1</v>
      </c>
      <c r="E15" s="71"/>
      <c r="F15" s="71"/>
      <c r="G15" s="71"/>
      <c r="H15" s="70">
        <v>52</v>
      </c>
      <c r="I15" s="71"/>
      <c r="J15" s="70">
        <v>252</v>
      </c>
      <c r="K15" s="70">
        <v>8</v>
      </c>
      <c r="L15" s="71"/>
      <c r="M15" s="70">
        <v>1</v>
      </c>
      <c r="N15" s="71"/>
      <c r="O15" s="70">
        <v>5</v>
      </c>
      <c r="P15" s="71"/>
      <c r="Q15" s="70">
        <v>1</v>
      </c>
      <c r="R15" s="70">
        <v>5</v>
      </c>
      <c r="S15" s="71"/>
      <c r="T15" s="71"/>
      <c r="U15" s="70">
        <v>153</v>
      </c>
      <c r="V15" s="71"/>
      <c r="W15" s="71"/>
      <c r="X15" s="70">
        <v>7</v>
      </c>
      <c r="Y15" s="71"/>
      <c r="Z15" s="71"/>
      <c r="AA15" s="71"/>
      <c r="AB15" s="71"/>
      <c r="AC15" s="75">
        <v>1</v>
      </c>
      <c r="AD15" s="78">
        <f t="shared" si="0"/>
        <v>159</v>
      </c>
      <c r="AE15" s="78">
        <f t="shared" si="1"/>
        <v>313</v>
      </c>
      <c r="AF15" s="78">
        <f t="shared" si="2"/>
        <v>14</v>
      </c>
    </row>
    <row r="16" spans="1:32" ht="15">
      <c r="A16" s="69" t="s">
        <v>30</v>
      </c>
      <c r="B16" s="69" t="s">
        <v>31</v>
      </c>
      <c r="C16" s="70">
        <f t="shared" si="3"/>
        <v>215</v>
      </c>
      <c r="D16" s="70">
        <v>1</v>
      </c>
      <c r="E16" s="71"/>
      <c r="F16" s="71"/>
      <c r="G16" s="71"/>
      <c r="H16" s="70">
        <v>11</v>
      </c>
      <c r="I16" s="70">
        <v>1</v>
      </c>
      <c r="J16" s="70">
        <v>79</v>
      </c>
      <c r="K16" s="70">
        <v>4</v>
      </c>
      <c r="L16" s="71"/>
      <c r="M16" s="71"/>
      <c r="N16" s="71"/>
      <c r="O16" s="70">
        <v>1</v>
      </c>
      <c r="P16" s="71"/>
      <c r="Q16" s="70">
        <v>1</v>
      </c>
      <c r="R16" s="70">
        <v>1</v>
      </c>
      <c r="S16" s="71"/>
      <c r="T16" s="71"/>
      <c r="U16" s="70">
        <v>115</v>
      </c>
      <c r="V16" s="71"/>
      <c r="W16" s="71"/>
      <c r="X16" s="71"/>
      <c r="Y16" s="71"/>
      <c r="Z16" s="71"/>
      <c r="AA16" s="71"/>
      <c r="AB16" s="71"/>
      <c r="AC16" s="75">
        <v>1</v>
      </c>
      <c r="AD16" s="78">
        <f t="shared" si="0"/>
        <v>117</v>
      </c>
      <c r="AE16" s="78">
        <f t="shared" si="1"/>
        <v>94</v>
      </c>
      <c r="AF16" s="78">
        <f t="shared" si="2"/>
        <v>4</v>
      </c>
    </row>
    <row r="17" spans="1:32" ht="15">
      <c r="A17" s="69" t="s">
        <v>32</v>
      </c>
      <c r="B17" s="69" t="s">
        <v>33</v>
      </c>
      <c r="C17" s="70">
        <f t="shared" si="3"/>
        <v>413</v>
      </c>
      <c r="D17" s="70">
        <v>4</v>
      </c>
      <c r="E17" s="71"/>
      <c r="F17" s="71"/>
      <c r="G17" s="71"/>
      <c r="H17" s="70">
        <v>24</v>
      </c>
      <c r="I17" s="71"/>
      <c r="J17" s="70">
        <v>228</v>
      </c>
      <c r="K17" s="70">
        <v>6</v>
      </c>
      <c r="L17" s="71"/>
      <c r="M17" s="71"/>
      <c r="N17" s="71"/>
      <c r="O17" s="70">
        <v>6</v>
      </c>
      <c r="P17" s="71"/>
      <c r="Q17" s="71"/>
      <c r="R17" s="70">
        <v>5</v>
      </c>
      <c r="S17" s="71"/>
      <c r="T17" s="71"/>
      <c r="U17" s="70">
        <v>137</v>
      </c>
      <c r="V17" s="71"/>
      <c r="W17" s="70">
        <v>1</v>
      </c>
      <c r="X17" s="70">
        <v>2</v>
      </c>
      <c r="Y17" s="71"/>
      <c r="Z17" s="71"/>
      <c r="AA17" s="71"/>
      <c r="AB17" s="71"/>
      <c r="AC17" s="71"/>
      <c r="AD17" s="78">
        <f t="shared" si="0"/>
        <v>142</v>
      </c>
      <c r="AE17" s="78">
        <f t="shared" si="1"/>
        <v>258</v>
      </c>
      <c r="AF17" s="78">
        <f t="shared" si="2"/>
        <v>13</v>
      </c>
    </row>
    <row r="18" spans="1:32" ht="15">
      <c r="A18" s="69" t="s">
        <v>34</v>
      </c>
      <c r="B18" s="69" t="s">
        <v>35</v>
      </c>
      <c r="C18" s="70">
        <f t="shared" si="3"/>
        <v>265</v>
      </c>
      <c r="D18" s="70">
        <v>3</v>
      </c>
      <c r="E18" s="71"/>
      <c r="F18" s="71"/>
      <c r="G18" s="71"/>
      <c r="H18" s="70">
        <v>29</v>
      </c>
      <c r="I18" s="70">
        <v>1</v>
      </c>
      <c r="J18" s="70">
        <v>135</v>
      </c>
      <c r="K18" s="70">
        <v>1</v>
      </c>
      <c r="L18" s="71"/>
      <c r="M18" s="71"/>
      <c r="N18" s="71"/>
      <c r="O18" s="70">
        <v>1</v>
      </c>
      <c r="P18" s="71"/>
      <c r="Q18" s="71"/>
      <c r="R18" s="70">
        <v>3</v>
      </c>
      <c r="S18" s="71"/>
      <c r="T18" s="70">
        <v>1</v>
      </c>
      <c r="U18" s="70">
        <v>89</v>
      </c>
      <c r="V18" s="71"/>
      <c r="W18" s="71"/>
      <c r="X18" s="70">
        <v>2</v>
      </c>
      <c r="Y18" s="71"/>
      <c r="Z18" s="71"/>
      <c r="AA18" s="71"/>
      <c r="AB18" s="71"/>
      <c r="AC18" s="71"/>
      <c r="AD18" s="78">
        <f t="shared" si="0"/>
        <v>93</v>
      </c>
      <c r="AE18" s="78">
        <f t="shared" si="1"/>
        <v>165</v>
      </c>
      <c r="AF18" s="78">
        <f t="shared" si="2"/>
        <v>7</v>
      </c>
    </row>
    <row r="19" spans="1:32" ht="15">
      <c r="A19" s="69" t="s">
        <v>36</v>
      </c>
      <c r="B19" s="69" t="s">
        <v>37</v>
      </c>
      <c r="C19" s="70">
        <f t="shared" si="3"/>
        <v>765</v>
      </c>
      <c r="D19" s="70">
        <v>9</v>
      </c>
      <c r="E19" s="70">
        <v>1</v>
      </c>
      <c r="F19" s="71"/>
      <c r="G19" s="70">
        <v>1</v>
      </c>
      <c r="H19" s="70">
        <v>58</v>
      </c>
      <c r="I19" s="70">
        <v>1</v>
      </c>
      <c r="J19" s="70">
        <v>337</v>
      </c>
      <c r="K19" s="70">
        <v>11</v>
      </c>
      <c r="L19" s="71"/>
      <c r="M19" s="70">
        <v>1</v>
      </c>
      <c r="N19" s="71"/>
      <c r="O19" s="70">
        <v>5</v>
      </c>
      <c r="P19" s="71"/>
      <c r="Q19" s="71"/>
      <c r="R19" s="70">
        <v>12</v>
      </c>
      <c r="S19" s="71"/>
      <c r="T19" s="70">
        <v>2</v>
      </c>
      <c r="U19" s="70">
        <v>320</v>
      </c>
      <c r="V19" s="71"/>
      <c r="W19" s="71"/>
      <c r="X19" s="70">
        <v>5</v>
      </c>
      <c r="Y19" s="71"/>
      <c r="Z19" s="71"/>
      <c r="AA19" s="71"/>
      <c r="AB19" s="71"/>
      <c r="AC19" s="75">
        <v>2</v>
      </c>
      <c r="AD19" s="78">
        <f t="shared" si="0"/>
        <v>334</v>
      </c>
      <c r="AE19" s="78">
        <f t="shared" si="1"/>
        <v>407</v>
      </c>
      <c r="AF19" s="78">
        <f t="shared" si="2"/>
        <v>23</v>
      </c>
    </row>
    <row r="20" spans="1:32" ht="15">
      <c r="A20" s="69" t="s">
        <v>38</v>
      </c>
      <c r="B20" s="69" t="s">
        <v>39</v>
      </c>
      <c r="C20" s="70">
        <f t="shared" si="3"/>
        <v>1036</v>
      </c>
      <c r="D20" s="70">
        <v>11</v>
      </c>
      <c r="E20" s="71"/>
      <c r="F20" s="71"/>
      <c r="G20" s="70">
        <v>1</v>
      </c>
      <c r="H20" s="70">
        <v>57</v>
      </c>
      <c r="I20" s="70">
        <v>4</v>
      </c>
      <c r="J20" s="70">
        <v>528</v>
      </c>
      <c r="K20" s="70">
        <v>9</v>
      </c>
      <c r="L20" s="71"/>
      <c r="M20" s="70">
        <v>2</v>
      </c>
      <c r="N20" s="71"/>
      <c r="O20" s="70">
        <v>7</v>
      </c>
      <c r="P20" s="71"/>
      <c r="Q20" s="70">
        <v>4</v>
      </c>
      <c r="R20" s="70">
        <v>16</v>
      </c>
      <c r="S20" s="71"/>
      <c r="T20" s="70">
        <v>2</v>
      </c>
      <c r="U20" s="70">
        <v>388</v>
      </c>
      <c r="V20" s="71"/>
      <c r="W20" s="71"/>
      <c r="X20" s="70">
        <v>4</v>
      </c>
      <c r="Y20" s="71"/>
      <c r="Z20" s="71"/>
      <c r="AA20" s="71"/>
      <c r="AB20" s="71"/>
      <c r="AC20" s="75">
        <v>3</v>
      </c>
      <c r="AD20" s="78">
        <f t="shared" si="0"/>
        <v>410</v>
      </c>
      <c r="AE20" s="78">
        <f t="shared" si="1"/>
        <v>596</v>
      </c>
      <c r="AF20" s="78">
        <f t="shared" si="2"/>
        <v>30</v>
      </c>
    </row>
    <row r="21" spans="1:32" ht="15">
      <c r="A21" s="69" t="s">
        <v>40</v>
      </c>
      <c r="B21" s="69" t="s">
        <v>41</v>
      </c>
      <c r="C21" s="70">
        <f t="shared" si="3"/>
        <v>557</v>
      </c>
      <c r="D21" s="70">
        <v>5</v>
      </c>
      <c r="E21" s="70">
        <v>2</v>
      </c>
      <c r="F21" s="71"/>
      <c r="G21" s="71"/>
      <c r="H21" s="70">
        <v>49</v>
      </c>
      <c r="I21" s="71"/>
      <c r="J21" s="70">
        <v>280</v>
      </c>
      <c r="K21" s="70">
        <v>7</v>
      </c>
      <c r="L21" s="71"/>
      <c r="M21" s="70">
        <v>2</v>
      </c>
      <c r="N21" s="71"/>
      <c r="O21" s="70">
        <v>3</v>
      </c>
      <c r="P21" s="71"/>
      <c r="Q21" s="70">
        <v>1</v>
      </c>
      <c r="R21" s="70">
        <v>3</v>
      </c>
      <c r="S21" s="71"/>
      <c r="T21" s="71"/>
      <c r="U21" s="70">
        <v>196</v>
      </c>
      <c r="V21" s="71"/>
      <c r="W21" s="70">
        <v>3</v>
      </c>
      <c r="X21" s="70">
        <v>5</v>
      </c>
      <c r="Y21" s="71"/>
      <c r="Z21" s="71"/>
      <c r="AA21" s="71"/>
      <c r="AB21" s="71"/>
      <c r="AC21" s="75">
        <v>1</v>
      </c>
      <c r="AD21" s="78">
        <f t="shared" si="0"/>
        <v>200</v>
      </c>
      <c r="AE21" s="78">
        <f t="shared" si="1"/>
        <v>338</v>
      </c>
      <c r="AF21" s="78">
        <f t="shared" si="2"/>
        <v>17</v>
      </c>
    </row>
    <row r="22" spans="1:32" ht="15">
      <c r="A22" s="69" t="s">
        <v>42</v>
      </c>
      <c r="B22" s="69" t="s">
        <v>43</v>
      </c>
      <c r="C22" s="70">
        <f t="shared" si="3"/>
        <v>714</v>
      </c>
      <c r="D22" s="70">
        <v>1</v>
      </c>
      <c r="E22" s="70">
        <v>1</v>
      </c>
      <c r="F22" s="71"/>
      <c r="G22" s="71"/>
      <c r="H22" s="70">
        <v>48</v>
      </c>
      <c r="I22" s="71"/>
      <c r="J22" s="70">
        <v>330</v>
      </c>
      <c r="K22" s="70">
        <v>4</v>
      </c>
      <c r="L22" s="71"/>
      <c r="M22" s="71"/>
      <c r="N22" s="71"/>
      <c r="O22" s="70">
        <v>2</v>
      </c>
      <c r="P22" s="71"/>
      <c r="Q22" s="70">
        <v>1</v>
      </c>
      <c r="R22" s="70">
        <v>10</v>
      </c>
      <c r="S22" s="71"/>
      <c r="T22" s="70">
        <v>2</v>
      </c>
      <c r="U22" s="70">
        <v>307</v>
      </c>
      <c r="V22" s="71"/>
      <c r="W22" s="71"/>
      <c r="X22" s="70">
        <v>5</v>
      </c>
      <c r="Y22" s="71"/>
      <c r="Z22" s="70">
        <v>1</v>
      </c>
      <c r="AA22" s="71"/>
      <c r="AB22" s="71"/>
      <c r="AC22" s="75">
        <v>2</v>
      </c>
      <c r="AD22" s="78">
        <f t="shared" si="0"/>
        <v>320</v>
      </c>
      <c r="AE22" s="78">
        <f t="shared" si="1"/>
        <v>382</v>
      </c>
      <c r="AF22" s="78">
        <f t="shared" si="2"/>
        <v>11</v>
      </c>
    </row>
    <row r="23" spans="1:32" ht="15">
      <c r="A23" s="69" t="s">
        <v>44</v>
      </c>
      <c r="B23" s="69" t="s">
        <v>45</v>
      </c>
      <c r="C23" s="70">
        <f t="shared" si="3"/>
        <v>467</v>
      </c>
      <c r="D23" s="70">
        <v>2</v>
      </c>
      <c r="E23" s="71"/>
      <c r="F23" s="71"/>
      <c r="G23" s="70">
        <v>1</v>
      </c>
      <c r="H23" s="70">
        <v>24</v>
      </c>
      <c r="I23" s="71"/>
      <c r="J23" s="70">
        <v>214</v>
      </c>
      <c r="K23" s="70">
        <v>5</v>
      </c>
      <c r="L23" s="71"/>
      <c r="M23" s="71"/>
      <c r="N23" s="71"/>
      <c r="O23" s="70">
        <v>1</v>
      </c>
      <c r="P23" s="71"/>
      <c r="Q23" s="71"/>
      <c r="R23" s="70">
        <v>11</v>
      </c>
      <c r="S23" s="71"/>
      <c r="T23" s="71"/>
      <c r="U23" s="70">
        <v>208</v>
      </c>
      <c r="V23" s="71"/>
      <c r="W23" s="70">
        <v>1</v>
      </c>
      <c r="X23" s="71"/>
      <c r="Y23" s="71"/>
      <c r="Z23" s="71"/>
      <c r="AA23" s="71"/>
      <c r="AB23" s="71"/>
      <c r="AC23" s="71"/>
      <c r="AD23" s="78">
        <f t="shared" si="0"/>
        <v>219</v>
      </c>
      <c r="AE23" s="78">
        <f t="shared" si="1"/>
        <v>243</v>
      </c>
      <c r="AF23" s="78">
        <f t="shared" si="2"/>
        <v>5</v>
      </c>
    </row>
    <row r="24" spans="1:32" ht="15">
      <c r="A24" s="69" t="s">
        <v>60</v>
      </c>
      <c r="B24" s="69" t="s">
        <v>61</v>
      </c>
      <c r="C24" s="70">
        <f t="shared" si="3"/>
        <v>302</v>
      </c>
      <c r="D24" s="71"/>
      <c r="E24" s="71"/>
      <c r="F24" s="71"/>
      <c r="G24" s="70">
        <v>1</v>
      </c>
      <c r="H24" s="70">
        <v>20</v>
      </c>
      <c r="I24" s="71"/>
      <c r="J24" s="70">
        <v>179</v>
      </c>
      <c r="K24" s="70">
        <v>8</v>
      </c>
      <c r="L24" s="71"/>
      <c r="M24" s="71"/>
      <c r="N24" s="71"/>
      <c r="O24" s="70">
        <v>3</v>
      </c>
      <c r="P24" s="71"/>
      <c r="Q24" s="70">
        <v>1</v>
      </c>
      <c r="R24" s="70">
        <v>3</v>
      </c>
      <c r="S24" s="71"/>
      <c r="T24" s="70">
        <v>2</v>
      </c>
      <c r="U24" s="70">
        <v>79</v>
      </c>
      <c r="V24" s="71"/>
      <c r="W24" s="70">
        <v>1</v>
      </c>
      <c r="X24" s="70">
        <v>5</v>
      </c>
      <c r="Y24" s="71"/>
      <c r="Z24" s="71"/>
      <c r="AA24" s="71"/>
      <c r="AB24" s="71"/>
      <c r="AC24" s="71"/>
      <c r="AD24" s="78">
        <f t="shared" si="0"/>
        <v>85</v>
      </c>
      <c r="AE24" s="78">
        <f t="shared" si="1"/>
        <v>207</v>
      </c>
      <c r="AF24" s="78">
        <f t="shared" si="2"/>
        <v>10</v>
      </c>
    </row>
    <row r="25" spans="1:32" ht="15">
      <c r="A25" s="69" t="s">
        <v>62</v>
      </c>
      <c r="B25" s="69" t="s">
        <v>63</v>
      </c>
      <c r="C25" s="70">
        <f t="shared" si="3"/>
        <v>159</v>
      </c>
      <c r="D25" s="71"/>
      <c r="E25" s="71"/>
      <c r="F25" s="71"/>
      <c r="G25" s="71"/>
      <c r="H25" s="70">
        <v>11</v>
      </c>
      <c r="I25" s="71"/>
      <c r="J25" s="70">
        <v>114</v>
      </c>
      <c r="K25" s="71"/>
      <c r="L25" s="71"/>
      <c r="M25" s="70">
        <v>2</v>
      </c>
      <c r="N25" s="71"/>
      <c r="O25" s="70">
        <v>6</v>
      </c>
      <c r="P25" s="71"/>
      <c r="Q25" s="71"/>
      <c r="R25" s="71"/>
      <c r="S25" s="71"/>
      <c r="T25" s="70">
        <v>1</v>
      </c>
      <c r="U25" s="70">
        <v>23</v>
      </c>
      <c r="V25" s="71"/>
      <c r="W25" s="71"/>
      <c r="X25" s="70">
        <v>2</v>
      </c>
      <c r="Y25" s="71"/>
      <c r="Z25" s="71"/>
      <c r="AA25" s="71"/>
      <c r="AB25" s="71"/>
      <c r="AC25" s="71"/>
      <c r="AD25" s="78">
        <f t="shared" si="0"/>
        <v>24</v>
      </c>
      <c r="AE25" s="78">
        <f t="shared" si="1"/>
        <v>127</v>
      </c>
      <c r="AF25" s="78">
        <f t="shared" si="2"/>
        <v>8</v>
      </c>
    </row>
    <row r="26" spans="1:32" ht="15">
      <c r="A26" s="69" t="s">
        <v>64</v>
      </c>
      <c r="B26" s="69" t="s">
        <v>65</v>
      </c>
      <c r="C26" s="70">
        <f t="shared" si="3"/>
        <v>179</v>
      </c>
      <c r="D26" s="70">
        <v>2</v>
      </c>
      <c r="E26" s="71"/>
      <c r="F26" s="71"/>
      <c r="G26" s="71"/>
      <c r="H26" s="70">
        <v>14</v>
      </c>
      <c r="I26" s="71"/>
      <c r="J26" s="70">
        <v>118</v>
      </c>
      <c r="K26" s="70">
        <v>1</v>
      </c>
      <c r="L26" s="71"/>
      <c r="M26" s="71"/>
      <c r="N26" s="71"/>
      <c r="O26" s="70">
        <v>1</v>
      </c>
      <c r="P26" s="71"/>
      <c r="Q26" s="70">
        <v>1</v>
      </c>
      <c r="R26" s="70">
        <v>1</v>
      </c>
      <c r="S26" s="71"/>
      <c r="T26" s="71"/>
      <c r="U26" s="70">
        <v>37</v>
      </c>
      <c r="V26" s="71"/>
      <c r="W26" s="70">
        <v>1</v>
      </c>
      <c r="X26" s="70">
        <v>2</v>
      </c>
      <c r="Y26" s="71"/>
      <c r="Z26" s="71"/>
      <c r="AA26" s="71"/>
      <c r="AB26" s="71"/>
      <c r="AC26" s="75">
        <v>1</v>
      </c>
      <c r="AD26" s="78">
        <f t="shared" si="0"/>
        <v>39</v>
      </c>
      <c r="AE26" s="78">
        <f t="shared" si="1"/>
        <v>133</v>
      </c>
      <c r="AF26" s="78">
        <f t="shared" si="2"/>
        <v>7</v>
      </c>
    </row>
    <row r="27" spans="1:32" ht="15">
      <c r="A27" s="69" t="s">
        <v>66</v>
      </c>
      <c r="B27" s="69" t="s">
        <v>67</v>
      </c>
      <c r="C27" s="70">
        <f t="shared" si="3"/>
        <v>184</v>
      </c>
      <c r="D27" s="70">
        <v>3</v>
      </c>
      <c r="E27" s="71"/>
      <c r="F27" s="71"/>
      <c r="G27" s="71"/>
      <c r="H27" s="70">
        <v>14</v>
      </c>
      <c r="I27" s="71"/>
      <c r="J27" s="70">
        <v>95</v>
      </c>
      <c r="K27" s="70">
        <v>2</v>
      </c>
      <c r="L27" s="71"/>
      <c r="M27" s="71"/>
      <c r="N27" s="71"/>
      <c r="O27" s="70">
        <v>1</v>
      </c>
      <c r="P27" s="71"/>
      <c r="Q27" s="71"/>
      <c r="R27" s="71"/>
      <c r="S27" s="71"/>
      <c r="T27" s="71"/>
      <c r="U27" s="70">
        <v>64</v>
      </c>
      <c r="V27" s="70">
        <v>1</v>
      </c>
      <c r="W27" s="71"/>
      <c r="X27" s="70">
        <v>3</v>
      </c>
      <c r="Y27" s="71"/>
      <c r="Z27" s="71"/>
      <c r="AA27" s="71"/>
      <c r="AB27" s="71"/>
      <c r="AC27" s="75">
        <v>1</v>
      </c>
      <c r="AD27" s="78">
        <f t="shared" si="0"/>
        <v>64</v>
      </c>
      <c r="AE27" s="78">
        <f t="shared" si="1"/>
        <v>111</v>
      </c>
      <c r="AF27" s="78">
        <f t="shared" si="2"/>
        <v>8</v>
      </c>
    </row>
    <row r="28" spans="1:32" ht="15">
      <c r="A28" s="69" t="s">
        <v>68</v>
      </c>
      <c r="B28" s="69" t="s">
        <v>69</v>
      </c>
      <c r="C28" s="70">
        <f t="shared" si="3"/>
        <v>214</v>
      </c>
      <c r="D28" s="70">
        <v>1</v>
      </c>
      <c r="E28" s="71"/>
      <c r="F28" s="71"/>
      <c r="G28" s="71"/>
      <c r="H28" s="70">
        <v>13</v>
      </c>
      <c r="I28" s="70">
        <v>4</v>
      </c>
      <c r="J28" s="70">
        <v>144</v>
      </c>
      <c r="K28" s="70">
        <v>2</v>
      </c>
      <c r="L28" s="71"/>
      <c r="M28" s="71"/>
      <c r="N28" s="71"/>
      <c r="O28" s="70">
        <v>4</v>
      </c>
      <c r="P28" s="70">
        <v>1</v>
      </c>
      <c r="Q28" s="71"/>
      <c r="R28" s="70">
        <v>3</v>
      </c>
      <c r="S28" s="71"/>
      <c r="T28" s="71"/>
      <c r="U28" s="70">
        <v>36</v>
      </c>
      <c r="V28" s="71"/>
      <c r="W28" s="71"/>
      <c r="X28" s="70">
        <v>5</v>
      </c>
      <c r="Y28" s="71"/>
      <c r="Z28" s="71"/>
      <c r="AA28" s="71"/>
      <c r="AB28" s="71"/>
      <c r="AC28" s="75">
        <v>1</v>
      </c>
      <c r="AD28" s="78">
        <f t="shared" si="0"/>
        <v>40</v>
      </c>
      <c r="AE28" s="78">
        <f t="shared" si="1"/>
        <v>159</v>
      </c>
      <c r="AF28" s="78">
        <f t="shared" si="2"/>
        <v>15</v>
      </c>
    </row>
    <row r="29" spans="1:32" ht="15">
      <c r="A29" s="69" t="s">
        <v>70</v>
      </c>
      <c r="B29" s="69" t="s">
        <v>71</v>
      </c>
      <c r="C29" s="70">
        <f t="shared" si="3"/>
        <v>221</v>
      </c>
      <c r="D29" s="70">
        <v>3</v>
      </c>
      <c r="E29" s="71"/>
      <c r="F29" s="71"/>
      <c r="G29" s="71"/>
      <c r="H29" s="70">
        <v>24</v>
      </c>
      <c r="I29" s="71"/>
      <c r="J29" s="70">
        <v>138</v>
      </c>
      <c r="K29" s="71"/>
      <c r="L29" s="71"/>
      <c r="M29" s="71"/>
      <c r="N29" s="71"/>
      <c r="O29" s="70">
        <v>1</v>
      </c>
      <c r="P29" s="71"/>
      <c r="Q29" s="71"/>
      <c r="R29" s="70">
        <v>1</v>
      </c>
      <c r="S29" s="71"/>
      <c r="T29" s="70">
        <v>1</v>
      </c>
      <c r="U29" s="70">
        <v>48</v>
      </c>
      <c r="V29" s="70">
        <v>1</v>
      </c>
      <c r="W29" s="70">
        <v>1</v>
      </c>
      <c r="X29" s="70">
        <v>2</v>
      </c>
      <c r="Y29" s="71"/>
      <c r="Z29" s="71"/>
      <c r="AA29" s="71"/>
      <c r="AB29" s="71"/>
      <c r="AC29" s="75">
        <v>1</v>
      </c>
      <c r="AD29" s="78">
        <f t="shared" si="0"/>
        <v>50</v>
      </c>
      <c r="AE29" s="78">
        <f t="shared" si="1"/>
        <v>162</v>
      </c>
      <c r="AF29" s="78">
        <f t="shared" si="2"/>
        <v>8</v>
      </c>
    </row>
    <row r="30" spans="1:32" ht="15">
      <c r="A30" s="69" t="s">
        <v>72</v>
      </c>
      <c r="B30" s="69" t="s">
        <v>73</v>
      </c>
      <c r="C30" s="70">
        <f t="shared" si="3"/>
        <v>261</v>
      </c>
      <c r="D30" s="70">
        <v>4</v>
      </c>
      <c r="E30" s="71"/>
      <c r="F30" s="71"/>
      <c r="G30" s="71"/>
      <c r="H30" s="70">
        <v>26</v>
      </c>
      <c r="I30" s="70">
        <v>2</v>
      </c>
      <c r="J30" s="70">
        <v>124</v>
      </c>
      <c r="K30" s="70">
        <v>3</v>
      </c>
      <c r="L30" s="71"/>
      <c r="M30" s="70">
        <v>1</v>
      </c>
      <c r="N30" s="71"/>
      <c r="O30" s="70">
        <v>2</v>
      </c>
      <c r="P30" s="71"/>
      <c r="Q30" s="71"/>
      <c r="R30" s="70">
        <v>5</v>
      </c>
      <c r="S30" s="71"/>
      <c r="T30" s="71"/>
      <c r="U30" s="70">
        <v>92</v>
      </c>
      <c r="V30" s="70">
        <v>1</v>
      </c>
      <c r="W30" s="71"/>
      <c r="X30" s="70">
        <v>1</v>
      </c>
      <c r="Y30" s="71"/>
      <c r="Z30" s="71"/>
      <c r="AA30" s="71"/>
      <c r="AB30" s="71"/>
      <c r="AC30" s="71"/>
      <c r="AD30" s="78">
        <f t="shared" si="0"/>
        <v>97</v>
      </c>
      <c r="AE30" s="78">
        <f t="shared" si="1"/>
        <v>154</v>
      </c>
      <c r="AF30" s="78">
        <f t="shared" si="2"/>
        <v>9</v>
      </c>
    </row>
    <row r="31" spans="1:32" ht="15">
      <c r="A31" s="69" t="s">
        <v>74</v>
      </c>
      <c r="B31" s="69" t="s">
        <v>75</v>
      </c>
      <c r="C31" s="70">
        <f t="shared" si="3"/>
        <v>185</v>
      </c>
      <c r="D31" s="70">
        <v>4</v>
      </c>
      <c r="E31" s="71"/>
      <c r="F31" s="71"/>
      <c r="G31" s="71"/>
      <c r="H31" s="70">
        <v>15</v>
      </c>
      <c r="I31" s="71"/>
      <c r="J31" s="70">
        <v>80</v>
      </c>
      <c r="K31" s="70">
        <v>3</v>
      </c>
      <c r="L31" s="71"/>
      <c r="M31" s="71"/>
      <c r="N31" s="71"/>
      <c r="O31" s="70">
        <v>2</v>
      </c>
      <c r="P31" s="71"/>
      <c r="Q31" s="71"/>
      <c r="R31" s="70">
        <v>3</v>
      </c>
      <c r="S31" s="71"/>
      <c r="T31" s="71"/>
      <c r="U31" s="70">
        <v>73</v>
      </c>
      <c r="V31" s="71"/>
      <c r="W31" s="71"/>
      <c r="X31" s="70">
        <v>4</v>
      </c>
      <c r="Y31" s="71"/>
      <c r="Z31" s="71"/>
      <c r="AA31" s="71"/>
      <c r="AB31" s="71"/>
      <c r="AC31" s="75">
        <v>1</v>
      </c>
      <c r="AD31" s="78">
        <f t="shared" si="0"/>
        <v>76</v>
      </c>
      <c r="AE31" s="78">
        <f t="shared" si="1"/>
        <v>98</v>
      </c>
      <c r="AF31" s="78">
        <f t="shared" si="2"/>
        <v>11</v>
      </c>
    </row>
    <row r="32" spans="1:32" ht="15">
      <c r="A32" s="69" t="s">
        <v>84</v>
      </c>
      <c r="B32" s="69" t="s">
        <v>85</v>
      </c>
      <c r="C32" s="70">
        <f t="shared" si="3"/>
        <v>204</v>
      </c>
      <c r="D32" s="70">
        <v>1</v>
      </c>
      <c r="E32" s="71"/>
      <c r="F32" s="71"/>
      <c r="G32" s="71"/>
      <c r="H32" s="70">
        <v>18</v>
      </c>
      <c r="I32" s="70">
        <v>1</v>
      </c>
      <c r="J32" s="70">
        <v>107</v>
      </c>
      <c r="K32" s="70">
        <v>1</v>
      </c>
      <c r="L32" s="71"/>
      <c r="M32" s="71"/>
      <c r="N32" s="71"/>
      <c r="O32" s="70">
        <v>6</v>
      </c>
      <c r="P32" s="71"/>
      <c r="Q32" s="71"/>
      <c r="R32" s="70">
        <v>3</v>
      </c>
      <c r="S32" s="71"/>
      <c r="T32" s="71"/>
      <c r="U32" s="70">
        <v>66</v>
      </c>
      <c r="V32" s="71"/>
      <c r="W32" s="71"/>
      <c r="X32" s="70">
        <v>1</v>
      </c>
      <c r="Y32" s="71"/>
      <c r="Z32" s="71"/>
      <c r="AA32" s="71"/>
      <c r="AB32" s="71"/>
      <c r="AC32" s="71"/>
      <c r="AD32" s="78">
        <f t="shared" si="0"/>
        <v>69</v>
      </c>
      <c r="AE32" s="78">
        <f t="shared" si="1"/>
        <v>126</v>
      </c>
      <c r="AF32" s="78">
        <f t="shared" si="2"/>
        <v>9</v>
      </c>
    </row>
    <row r="33" spans="1:32" ht="15">
      <c r="A33" s="69" t="s">
        <v>86</v>
      </c>
      <c r="B33" s="69" t="s">
        <v>87</v>
      </c>
      <c r="C33" s="70">
        <f t="shared" si="3"/>
        <v>501</v>
      </c>
      <c r="D33" s="70">
        <v>1</v>
      </c>
      <c r="E33" s="71"/>
      <c r="F33" s="71"/>
      <c r="G33" s="71"/>
      <c r="H33" s="70">
        <v>42</v>
      </c>
      <c r="I33" s="70">
        <v>1</v>
      </c>
      <c r="J33" s="70">
        <v>305</v>
      </c>
      <c r="K33" s="70">
        <v>3</v>
      </c>
      <c r="L33" s="71"/>
      <c r="M33" s="71"/>
      <c r="N33" s="71"/>
      <c r="O33" s="70">
        <v>6</v>
      </c>
      <c r="P33" s="71"/>
      <c r="Q33" s="71"/>
      <c r="R33" s="70">
        <v>7</v>
      </c>
      <c r="S33" s="71"/>
      <c r="T33" s="70">
        <v>1</v>
      </c>
      <c r="U33" s="70">
        <v>129</v>
      </c>
      <c r="V33" s="70">
        <v>1</v>
      </c>
      <c r="W33" s="71"/>
      <c r="X33" s="70">
        <v>3</v>
      </c>
      <c r="Y33" s="71"/>
      <c r="Z33" s="71"/>
      <c r="AA33" s="71"/>
      <c r="AB33" s="70">
        <v>1</v>
      </c>
      <c r="AC33" s="75">
        <v>1</v>
      </c>
      <c r="AD33" s="78">
        <f t="shared" si="0"/>
        <v>137</v>
      </c>
      <c r="AE33" s="78">
        <f t="shared" si="1"/>
        <v>350</v>
      </c>
      <c r="AF33" s="78">
        <f t="shared" si="2"/>
        <v>13</v>
      </c>
    </row>
    <row r="34" spans="1:32" ht="15">
      <c r="A34" s="69" t="s">
        <v>88</v>
      </c>
      <c r="B34" s="69" t="s">
        <v>89</v>
      </c>
      <c r="C34" s="70">
        <f t="shared" si="3"/>
        <v>323</v>
      </c>
      <c r="D34" s="70">
        <v>4</v>
      </c>
      <c r="E34" s="71"/>
      <c r="F34" s="71"/>
      <c r="G34" s="71"/>
      <c r="H34" s="70">
        <v>28</v>
      </c>
      <c r="I34" s="70">
        <v>2</v>
      </c>
      <c r="J34" s="70">
        <v>214</v>
      </c>
      <c r="K34" s="70">
        <v>2</v>
      </c>
      <c r="L34" s="71"/>
      <c r="M34" s="71"/>
      <c r="N34" s="71"/>
      <c r="O34" s="70">
        <v>5</v>
      </c>
      <c r="P34" s="71"/>
      <c r="Q34" s="70">
        <v>1</v>
      </c>
      <c r="R34" s="70">
        <v>1</v>
      </c>
      <c r="S34" s="71"/>
      <c r="T34" s="71"/>
      <c r="U34" s="70">
        <v>63</v>
      </c>
      <c r="V34" s="71"/>
      <c r="W34" s="70">
        <v>1</v>
      </c>
      <c r="X34" s="70">
        <v>1</v>
      </c>
      <c r="Y34" s="71"/>
      <c r="Z34" s="71"/>
      <c r="AA34" s="71"/>
      <c r="AB34" s="71"/>
      <c r="AC34" s="75">
        <v>1</v>
      </c>
      <c r="AD34" s="78">
        <f t="shared" si="0"/>
        <v>65</v>
      </c>
      <c r="AE34" s="78">
        <f t="shared" si="1"/>
        <v>244</v>
      </c>
      <c r="AF34" s="78">
        <f t="shared" si="2"/>
        <v>14</v>
      </c>
    </row>
    <row r="35" spans="1:32" ht="15">
      <c r="A35" s="69" t="s">
        <v>90</v>
      </c>
      <c r="B35" s="69" t="s">
        <v>91</v>
      </c>
      <c r="C35" s="70">
        <f t="shared" si="3"/>
        <v>486</v>
      </c>
      <c r="D35" s="70">
        <v>3</v>
      </c>
      <c r="E35" s="71"/>
      <c r="F35" s="71"/>
      <c r="G35" s="70">
        <v>1</v>
      </c>
      <c r="H35" s="70">
        <v>44</v>
      </c>
      <c r="I35" s="70">
        <v>3</v>
      </c>
      <c r="J35" s="70">
        <v>270</v>
      </c>
      <c r="K35" s="70">
        <v>10</v>
      </c>
      <c r="L35" s="71"/>
      <c r="M35" s="70">
        <v>1</v>
      </c>
      <c r="N35" s="71"/>
      <c r="O35" s="70">
        <v>7</v>
      </c>
      <c r="P35" s="70">
        <v>1</v>
      </c>
      <c r="Q35" s="70">
        <v>1</v>
      </c>
      <c r="R35" s="70">
        <v>7</v>
      </c>
      <c r="S35" s="71"/>
      <c r="T35" s="71"/>
      <c r="U35" s="70">
        <v>133</v>
      </c>
      <c r="V35" s="71"/>
      <c r="W35" s="70">
        <v>1</v>
      </c>
      <c r="X35" s="70">
        <v>4</v>
      </c>
      <c r="Y35" s="71"/>
      <c r="Z35" s="71"/>
      <c r="AA35" s="71"/>
      <c r="AB35" s="71"/>
      <c r="AC35" s="71"/>
      <c r="AD35" s="78">
        <f t="shared" si="0"/>
        <v>142</v>
      </c>
      <c r="AE35" s="78">
        <f t="shared" si="1"/>
        <v>325</v>
      </c>
      <c r="AF35" s="78">
        <f t="shared" si="2"/>
        <v>19</v>
      </c>
    </row>
    <row r="36" spans="1:32" ht="15">
      <c r="A36" s="69" t="s">
        <v>92</v>
      </c>
      <c r="B36" s="69" t="s">
        <v>93</v>
      </c>
      <c r="C36" s="70">
        <f t="shared" si="3"/>
        <v>475</v>
      </c>
      <c r="D36" s="70">
        <v>2</v>
      </c>
      <c r="E36" s="71"/>
      <c r="F36" s="71"/>
      <c r="G36" s="71"/>
      <c r="H36" s="70">
        <v>60</v>
      </c>
      <c r="I36" s="70">
        <v>2</v>
      </c>
      <c r="J36" s="70">
        <v>274</v>
      </c>
      <c r="K36" s="70">
        <v>11</v>
      </c>
      <c r="L36" s="71"/>
      <c r="M36" s="70">
        <v>2</v>
      </c>
      <c r="N36" s="71"/>
      <c r="O36" s="70">
        <v>4</v>
      </c>
      <c r="P36" s="71"/>
      <c r="Q36" s="70">
        <v>2</v>
      </c>
      <c r="R36" s="70">
        <v>7</v>
      </c>
      <c r="S36" s="71"/>
      <c r="T36" s="70">
        <v>1</v>
      </c>
      <c r="U36" s="70">
        <v>98</v>
      </c>
      <c r="V36" s="71"/>
      <c r="W36" s="70">
        <v>1</v>
      </c>
      <c r="X36" s="70">
        <v>7</v>
      </c>
      <c r="Y36" s="71"/>
      <c r="Z36" s="71"/>
      <c r="AA36" s="71"/>
      <c r="AB36" s="71"/>
      <c r="AC36" s="75">
        <v>4</v>
      </c>
      <c r="AD36" s="78">
        <f t="shared" si="0"/>
        <v>108</v>
      </c>
      <c r="AE36" s="78">
        <f t="shared" si="1"/>
        <v>347</v>
      </c>
      <c r="AF36" s="78">
        <f t="shared" si="2"/>
        <v>20</v>
      </c>
    </row>
    <row r="37" spans="1:32" ht="15">
      <c r="A37" s="69" t="s">
        <v>94</v>
      </c>
      <c r="B37" s="69" t="s">
        <v>95</v>
      </c>
      <c r="C37" s="70">
        <f t="shared" si="3"/>
        <v>464</v>
      </c>
      <c r="D37" s="70">
        <v>3</v>
      </c>
      <c r="E37" s="71"/>
      <c r="F37" s="71"/>
      <c r="G37" s="71"/>
      <c r="H37" s="70">
        <v>36</v>
      </c>
      <c r="I37" s="71"/>
      <c r="J37" s="70">
        <v>251</v>
      </c>
      <c r="K37" s="70">
        <v>7</v>
      </c>
      <c r="L37" s="71"/>
      <c r="M37" s="70">
        <v>1</v>
      </c>
      <c r="N37" s="71"/>
      <c r="O37" s="70">
        <v>9</v>
      </c>
      <c r="P37" s="71"/>
      <c r="Q37" s="70">
        <v>1</v>
      </c>
      <c r="R37" s="70">
        <v>1</v>
      </c>
      <c r="S37" s="71"/>
      <c r="T37" s="71"/>
      <c r="U37" s="70">
        <v>151</v>
      </c>
      <c r="V37" s="71"/>
      <c r="W37" s="71"/>
      <c r="X37" s="70">
        <v>3</v>
      </c>
      <c r="Y37" s="71"/>
      <c r="Z37" s="71"/>
      <c r="AA37" s="71"/>
      <c r="AB37" s="71"/>
      <c r="AC37" s="75">
        <v>1</v>
      </c>
      <c r="AD37" s="78">
        <f t="shared" si="0"/>
        <v>153</v>
      </c>
      <c r="AE37" s="78">
        <f t="shared" si="1"/>
        <v>295</v>
      </c>
      <c r="AF37" s="78">
        <f t="shared" si="2"/>
        <v>16</v>
      </c>
    </row>
    <row r="38" spans="1:32" ht="15">
      <c r="A38" s="69" t="s">
        <v>96</v>
      </c>
      <c r="B38" s="69" t="s">
        <v>97</v>
      </c>
      <c r="C38" s="70">
        <f t="shared" si="3"/>
        <v>285</v>
      </c>
      <c r="D38" s="70">
        <v>2</v>
      </c>
      <c r="E38" s="71"/>
      <c r="F38" s="71"/>
      <c r="G38" s="71"/>
      <c r="H38" s="70">
        <v>13</v>
      </c>
      <c r="I38" s="70">
        <v>1</v>
      </c>
      <c r="J38" s="70">
        <v>166</v>
      </c>
      <c r="K38" s="70">
        <v>4</v>
      </c>
      <c r="L38" s="71"/>
      <c r="M38" s="71"/>
      <c r="N38" s="71"/>
      <c r="O38" s="70">
        <v>2</v>
      </c>
      <c r="P38" s="71"/>
      <c r="Q38" s="71"/>
      <c r="R38" s="70">
        <v>2</v>
      </c>
      <c r="S38" s="71"/>
      <c r="T38" s="70">
        <v>1</v>
      </c>
      <c r="U38" s="70">
        <v>90</v>
      </c>
      <c r="V38" s="71"/>
      <c r="W38" s="71"/>
      <c r="X38" s="70">
        <v>3</v>
      </c>
      <c r="Y38" s="71"/>
      <c r="Z38" s="71"/>
      <c r="AA38" s="71"/>
      <c r="AB38" s="71"/>
      <c r="AC38" s="75">
        <v>1</v>
      </c>
      <c r="AD38" s="78">
        <f t="shared" si="0"/>
        <v>93</v>
      </c>
      <c r="AE38" s="78">
        <f t="shared" si="1"/>
        <v>183</v>
      </c>
      <c r="AF38" s="78">
        <f t="shared" si="2"/>
        <v>9</v>
      </c>
    </row>
    <row r="39" spans="1:32" ht="15">
      <c r="A39" s="69" t="s">
        <v>98</v>
      </c>
      <c r="B39" s="69" t="s">
        <v>99</v>
      </c>
      <c r="C39" s="70">
        <f t="shared" si="3"/>
        <v>187</v>
      </c>
      <c r="D39" s="70">
        <v>1</v>
      </c>
      <c r="E39" s="71"/>
      <c r="F39" s="71"/>
      <c r="G39" s="71"/>
      <c r="H39" s="70">
        <v>25</v>
      </c>
      <c r="I39" s="71"/>
      <c r="J39" s="70">
        <v>112</v>
      </c>
      <c r="K39" s="71"/>
      <c r="L39" s="71"/>
      <c r="M39" s="71"/>
      <c r="N39" s="71"/>
      <c r="O39" s="70">
        <v>2</v>
      </c>
      <c r="P39" s="71"/>
      <c r="Q39" s="71"/>
      <c r="R39" s="71"/>
      <c r="S39" s="71"/>
      <c r="T39" s="71"/>
      <c r="U39" s="70">
        <v>46</v>
      </c>
      <c r="V39" s="71"/>
      <c r="W39" s="71"/>
      <c r="X39" s="70">
        <v>1</v>
      </c>
      <c r="Y39" s="71"/>
      <c r="Z39" s="71"/>
      <c r="AA39" s="71"/>
      <c r="AB39" s="71"/>
      <c r="AC39" s="71"/>
      <c r="AD39" s="78">
        <f t="shared" si="0"/>
        <v>46</v>
      </c>
      <c r="AE39" s="78">
        <f t="shared" si="1"/>
        <v>137</v>
      </c>
      <c r="AF39" s="78">
        <f t="shared" si="2"/>
        <v>4</v>
      </c>
    </row>
    <row r="40" spans="1:32" ht="15">
      <c r="A40" s="69" t="s">
        <v>100</v>
      </c>
      <c r="B40" s="69" t="s">
        <v>101</v>
      </c>
      <c r="C40" s="70">
        <f t="shared" si="3"/>
        <v>422</v>
      </c>
      <c r="D40" s="70">
        <v>2</v>
      </c>
      <c r="E40" s="71"/>
      <c r="F40" s="71"/>
      <c r="G40" s="71"/>
      <c r="H40" s="70">
        <v>42</v>
      </c>
      <c r="I40" s="71"/>
      <c r="J40" s="70">
        <v>288</v>
      </c>
      <c r="K40" s="70">
        <v>2</v>
      </c>
      <c r="L40" s="71"/>
      <c r="M40" s="70">
        <v>2</v>
      </c>
      <c r="N40" s="71"/>
      <c r="O40" s="70">
        <v>4</v>
      </c>
      <c r="P40" s="71"/>
      <c r="Q40" s="70">
        <v>2</v>
      </c>
      <c r="R40" s="70">
        <v>7</v>
      </c>
      <c r="S40" s="71"/>
      <c r="T40" s="70">
        <v>2</v>
      </c>
      <c r="U40" s="70">
        <v>66</v>
      </c>
      <c r="V40" s="71"/>
      <c r="W40" s="70">
        <v>1</v>
      </c>
      <c r="X40" s="70">
        <v>4</v>
      </c>
      <c r="Y40" s="71"/>
      <c r="Z40" s="71"/>
      <c r="AA40" s="71"/>
      <c r="AB40" s="71"/>
      <c r="AC40" s="71"/>
      <c r="AD40" s="78">
        <f t="shared" si="0"/>
        <v>77</v>
      </c>
      <c r="AE40" s="78">
        <f t="shared" si="1"/>
        <v>334</v>
      </c>
      <c r="AF40" s="78">
        <f t="shared" si="2"/>
        <v>11</v>
      </c>
    </row>
    <row r="41" spans="1:32" ht="15">
      <c r="A41" s="69" t="s">
        <v>102</v>
      </c>
      <c r="B41" s="69" t="s">
        <v>13</v>
      </c>
      <c r="C41" s="70">
        <f t="shared" si="3"/>
        <v>330</v>
      </c>
      <c r="D41" s="70">
        <v>6</v>
      </c>
      <c r="E41" s="71"/>
      <c r="F41" s="71"/>
      <c r="G41" s="71"/>
      <c r="H41" s="70">
        <v>44</v>
      </c>
      <c r="I41" s="70">
        <v>1</v>
      </c>
      <c r="J41" s="70">
        <v>212</v>
      </c>
      <c r="K41" s="70">
        <v>3</v>
      </c>
      <c r="L41" s="71"/>
      <c r="M41" s="71"/>
      <c r="N41" s="71"/>
      <c r="O41" s="70">
        <v>2</v>
      </c>
      <c r="P41" s="71"/>
      <c r="Q41" s="70">
        <v>1</v>
      </c>
      <c r="R41" s="70">
        <v>2</v>
      </c>
      <c r="S41" s="71"/>
      <c r="T41" s="71"/>
      <c r="U41" s="70">
        <v>57</v>
      </c>
      <c r="V41" s="71"/>
      <c r="W41" s="71"/>
      <c r="X41" s="70">
        <v>1</v>
      </c>
      <c r="Y41" s="71"/>
      <c r="Z41" s="71"/>
      <c r="AA41" s="71"/>
      <c r="AB41" s="71"/>
      <c r="AC41" s="75">
        <v>1</v>
      </c>
      <c r="AD41" s="78">
        <f t="shared" si="0"/>
        <v>60</v>
      </c>
      <c r="AE41" s="78">
        <f t="shared" si="1"/>
        <v>259</v>
      </c>
      <c r="AF41" s="78">
        <f t="shared" si="2"/>
        <v>11</v>
      </c>
    </row>
    <row r="42" spans="1:32" ht="15">
      <c r="A42" s="69" t="s">
        <v>103</v>
      </c>
      <c r="B42" s="69" t="s">
        <v>104</v>
      </c>
      <c r="C42" s="70">
        <f t="shared" si="3"/>
        <v>263</v>
      </c>
      <c r="D42" s="70">
        <v>5</v>
      </c>
      <c r="E42" s="71"/>
      <c r="F42" s="71"/>
      <c r="G42" s="71"/>
      <c r="H42" s="70">
        <v>26</v>
      </c>
      <c r="I42" s="70">
        <v>1</v>
      </c>
      <c r="J42" s="70">
        <v>161</v>
      </c>
      <c r="K42" s="70">
        <v>4</v>
      </c>
      <c r="L42" s="71"/>
      <c r="M42" s="71"/>
      <c r="N42" s="71"/>
      <c r="O42" s="70">
        <v>3</v>
      </c>
      <c r="P42" s="71"/>
      <c r="Q42" s="70">
        <v>1</v>
      </c>
      <c r="R42" s="70">
        <v>3</v>
      </c>
      <c r="S42" s="71"/>
      <c r="T42" s="71"/>
      <c r="U42" s="70">
        <v>56</v>
      </c>
      <c r="V42" s="71"/>
      <c r="W42" s="70">
        <v>3</v>
      </c>
      <c r="X42" s="71"/>
      <c r="Y42" s="71"/>
      <c r="Z42" s="71"/>
      <c r="AA42" s="71"/>
      <c r="AB42" s="71"/>
      <c r="AC42" s="71"/>
      <c r="AD42" s="78">
        <f t="shared" si="0"/>
        <v>60</v>
      </c>
      <c r="AE42" s="78">
        <f t="shared" si="1"/>
        <v>191</v>
      </c>
      <c r="AF42" s="78">
        <f t="shared" si="2"/>
        <v>12</v>
      </c>
    </row>
    <row r="43" spans="1:32" ht="15">
      <c r="A43" s="69" t="s">
        <v>105</v>
      </c>
      <c r="B43" s="69" t="s">
        <v>106</v>
      </c>
      <c r="C43" s="70">
        <f t="shared" si="3"/>
        <v>231</v>
      </c>
      <c r="D43" s="70">
        <v>6</v>
      </c>
      <c r="E43" s="71"/>
      <c r="F43" s="71"/>
      <c r="G43" s="71"/>
      <c r="H43" s="70">
        <v>16</v>
      </c>
      <c r="I43" s="71"/>
      <c r="J43" s="70">
        <v>140</v>
      </c>
      <c r="K43" s="70">
        <v>2</v>
      </c>
      <c r="L43" s="71"/>
      <c r="M43" s="71"/>
      <c r="N43" s="71"/>
      <c r="O43" s="70">
        <v>4</v>
      </c>
      <c r="P43" s="71"/>
      <c r="Q43" s="70">
        <v>1</v>
      </c>
      <c r="R43" s="70">
        <v>1</v>
      </c>
      <c r="S43" s="71"/>
      <c r="T43" s="70">
        <v>1</v>
      </c>
      <c r="U43" s="70">
        <v>57</v>
      </c>
      <c r="V43" s="71"/>
      <c r="W43" s="71"/>
      <c r="X43" s="70">
        <v>2</v>
      </c>
      <c r="Y43" s="71"/>
      <c r="Z43" s="71"/>
      <c r="AA43" s="71"/>
      <c r="AB43" s="71"/>
      <c r="AC43" s="75">
        <v>1</v>
      </c>
      <c r="AD43" s="78">
        <f t="shared" si="0"/>
        <v>60</v>
      </c>
      <c r="AE43" s="78">
        <f t="shared" si="1"/>
        <v>158</v>
      </c>
      <c r="AF43" s="78">
        <f t="shared" si="2"/>
        <v>13</v>
      </c>
    </row>
    <row r="44" spans="1:32" ht="15">
      <c r="A44" s="69" t="s">
        <v>114</v>
      </c>
      <c r="B44" s="69" t="s">
        <v>115</v>
      </c>
      <c r="C44" s="70">
        <f t="shared" si="3"/>
        <v>789</v>
      </c>
      <c r="D44" s="70">
        <v>9</v>
      </c>
      <c r="E44" s="71"/>
      <c r="F44" s="71"/>
      <c r="G44" s="71"/>
      <c r="H44" s="70">
        <v>49</v>
      </c>
      <c r="I44" s="70">
        <v>2</v>
      </c>
      <c r="J44" s="70">
        <v>411</v>
      </c>
      <c r="K44" s="70">
        <v>7</v>
      </c>
      <c r="L44" s="71"/>
      <c r="M44" s="70">
        <v>1</v>
      </c>
      <c r="N44" s="71"/>
      <c r="O44" s="70">
        <v>3</v>
      </c>
      <c r="P44" s="71"/>
      <c r="Q44" s="70">
        <v>1</v>
      </c>
      <c r="R44" s="70">
        <v>9</v>
      </c>
      <c r="S44" s="70">
        <v>1</v>
      </c>
      <c r="T44" s="71"/>
      <c r="U44" s="70">
        <v>289</v>
      </c>
      <c r="V44" s="71"/>
      <c r="W44" s="70">
        <v>1</v>
      </c>
      <c r="X44" s="70">
        <v>4</v>
      </c>
      <c r="Y44" s="71"/>
      <c r="Z44" s="71"/>
      <c r="AA44" s="71"/>
      <c r="AB44" s="70">
        <v>1</v>
      </c>
      <c r="AC44" s="75">
        <v>1</v>
      </c>
      <c r="AD44" s="78">
        <f t="shared" si="0"/>
        <v>300</v>
      </c>
      <c r="AE44" s="78">
        <f t="shared" si="1"/>
        <v>468</v>
      </c>
      <c r="AF44" s="78">
        <f t="shared" si="2"/>
        <v>21</v>
      </c>
    </row>
    <row r="45" spans="1:32" ht="15">
      <c r="A45" s="69" t="s">
        <v>116</v>
      </c>
      <c r="B45" s="69" t="s">
        <v>117</v>
      </c>
      <c r="C45" s="70">
        <f t="shared" si="3"/>
        <v>384</v>
      </c>
      <c r="D45" s="70">
        <v>6</v>
      </c>
      <c r="E45" s="71"/>
      <c r="F45" s="71"/>
      <c r="G45" s="71"/>
      <c r="H45" s="70">
        <v>23</v>
      </c>
      <c r="I45" s="70">
        <v>3</v>
      </c>
      <c r="J45" s="70">
        <v>225</v>
      </c>
      <c r="K45" s="70">
        <v>5</v>
      </c>
      <c r="L45" s="71"/>
      <c r="M45" s="70">
        <v>1</v>
      </c>
      <c r="N45" s="71"/>
      <c r="O45" s="70">
        <v>4</v>
      </c>
      <c r="P45" s="71"/>
      <c r="Q45" s="71"/>
      <c r="R45" s="70">
        <v>2</v>
      </c>
      <c r="S45" s="71"/>
      <c r="T45" s="70">
        <v>2</v>
      </c>
      <c r="U45" s="70">
        <v>105</v>
      </c>
      <c r="V45" s="71"/>
      <c r="W45" s="71"/>
      <c r="X45" s="70">
        <v>6</v>
      </c>
      <c r="Y45" s="71"/>
      <c r="Z45" s="71"/>
      <c r="AA45" s="71"/>
      <c r="AB45" s="71"/>
      <c r="AC45" s="75">
        <v>2</v>
      </c>
      <c r="AD45" s="78">
        <f t="shared" si="0"/>
        <v>109</v>
      </c>
      <c r="AE45" s="78">
        <f t="shared" si="1"/>
        <v>254</v>
      </c>
      <c r="AF45" s="78">
        <f t="shared" si="2"/>
        <v>21</v>
      </c>
    </row>
    <row r="46" spans="1:32" ht="15">
      <c r="A46" s="69" t="s">
        <v>118</v>
      </c>
      <c r="B46" s="69" t="s">
        <v>119</v>
      </c>
      <c r="C46" s="70">
        <f t="shared" si="3"/>
        <v>469</v>
      </c>
      <c r="D46" s="70">
        <v>1</v>
      </c>
      <c r="E46" s="71"/>
      <c r="F46" s="71"/>
      <c r="G46" s="71"/>
      <c r="H46" s="70">
        <v>20</v>
      </c>
      <c r="I46" s="70">
        <v>1</v>
      </c>
      <c r="J46" s="70">
        <v>264</v>
      </c>
      <c r="K46" s="70">
        <v>4</v>
      </c>
      <c r="L46" s="71"/>
      <c r="M46" s="71"/>
      <c r="N46" s="71"/>
      <c r="O46" s="70">
        <v>1</v>
      </c>
      <c r="P46" s="71"/>
      <c r="Q46" s="70">
        <v>2</v>
      </c>
      <c r="R46" s="70">
        <v>5</v>
      </c>
      <c r="S46" s="71"/>
      <c r="T46" s="71"/>
      <c r="U46" s="70">
        <v>168</v>
      </c>
      <c r="V46" s="71"/>
      <c r="W46" s="71"/>
      <c r="X46" s="70">
        <v>3</v>
      </c>
      <c r="Y46" s="71"/>
      <c r="Z46" s="71"/>
      <c r="AA46" s="71"/>
      <c r="AB46" s="71"/>
      <c r="AC46" s="71"/>
      <c r="AD46" s="78">
        <f t="shared" si="0"/>
        <v>175</v>
      </c>
      <c r="AE46" s="78">
        <f t="shared" si="1"/>
        <v>288</v>
      </c>
      <c r="AF46" s="78">
        <f t="shared" si="2"/>
        <v>6</v>
      </c>
    </row>
    <row r="47" spans="1:32" ht="15">
      <c r="A47" s="69" t="s">
        <v>120</v>
      </c>
      <c r="B47" s="69" t="s">
        <v>121</v>
      </c>
      <c r="C47" s="70">
        <f t="shared" si="3"/>
        <v>509</v>
      </c>
      <c r="D47" s="70">
        <v>4</v>
      </c>
      <c r="E47" s="71"/>
      <c r="F47" s="71"/>
      <c r="G47" s="71"/>
      <c r="H47" s="70">
        <v>63</v>
      </c>
      <c r="I47" s="70">
        <v>2</v>
      </c>
      <c r="J47" s="70">
        <v>277</v>
      </c>
      <c r="K47" s="70">
        <v>8</v>
      </c>
      <c r="L47" s="71"/>
      <c r="M47" s="71"/>
      <c r="N47" s="71"/>
      <c r="O47" s="70">
        <v>2</v>
      </c>
      <c r="P47" s="71"/>
      <c r="Q47" s="70">
        <v>2</v>
      </c>
      <c r="R47" s="70">
        <v>5</v>
      </c>
      <c r="S47" s="71"/>
      <c r="T47" s="71"/>
      <c r="U47" s="70">
        <v>137</v>
      </c>
      <c r="V47" s="71"/>
      <c r="W47" s="70">
        <v>1</v>
      </c>
      <c r="X47" s="70">
        <v>5</v>
      </c>
      <c r="Y47" s="71"/>
      <c r="Z47" s="71"/>
      <c r="AA47" s="71"/>
      <c r="AB47" s="71"/>
      <c r="AC47" s="75">
        <v>3</v>
      </c>
      <c r="AD47" s="78">
        <f t="shared" si="0"/>
        <v>144</v>
      </c>
      <c r="AE47" s="78">
        <f t="shared" si="1"/>
        <v>348</v>
      </c>
      <c r="AF47" s="78">
        <f t="shared" si="2"/>
        <v>17</v>
      </c>
    </row>
    <row r="48" spans="1:32" ht="15">
      <c r="A48" s="69" t="s">
        <v>122</v>
      </c>
      <c r="B48" s="69" t="s">
        <v>123</v>
      </c>
      <c r="C48" s="70">
        <f t="shared" si="3"/>
        <v>252</v>
      </c>
      <c r="D48" s="70">
        <v>1</v>
      </c>
      <c r="E48" s="71"/>
      <c r="F48" s="71"/>
      <c r="G48" s="71"/>
      <c r="H48" s="70">
        <v>17</v>
      </c>
      <c r="I48" s="71"/>
      <c r="J48" s="70">
        <v>124</v>
      </c>
      <c r="K48" s="70">
        <v>4</v>
      </c>
      <c r="L48" s="71"/>
      <c r="M48" s="71"/>
      <c r="N48" s="71"/>
      <c r="O48" s="71"/>
      <c r="P48" s="71"/>
      <c r="Q48" s="71"/>
      <c r="R48" s="70">
        <v>1</v>
      </c>
      <c r="S48" s="71"/>
      <c r="T48" s="70">
        <v>1</v>
      </c>
      <c r="U48" s="70">
        <v>102</v>
      </c>
      <c r="V48" s="71"/>
      <c r="W48" s="70">
        <v>1</v>
      </c>
      <c r="X48" s="70">
        <v>1</v>
      </c>
      <c r="Y48" s="71"/>
      <c r="Z48" s="71"/>
      <c r="AA48" s="71"/>
      <c r="AB48" s="71"/>
      <c r="AC48" s="71"/>
      <c r="AD48" s="78">
        <f t="shared" si="0"/>
        <v>104</v>
      </c>
      <c r="AE48" s="78">
        <f t="shared" si="1"/>
        <v>145</v>
      </c>
      <c r="AF48" s="78">
        <f t="shared" si="2"/>
        <v>3</v>
      </c>
    </row>
    <row r="49" spans="1:32" ht="15">
      <c r="A49" s="69" t="s">
        <v>124</v>
      </c>
      <c r="B49" s="69" t="s">
        <v>125</v>
      </c>
      <c r="C49" s="70">
        <f t="shared" si="3"/>
        <v>189</v>
      </c>
      <c r="D49" s="70">
        <v>3</v>
      </c>
      <c r="E49" s="71"/>
      <c r="F49" s="71"/>
      <c r="G49" s="71"/>
      <c r="H49" s="70">
        <v>11</v>
      </c>
      <c r="I49" s="71"/>
      <c r="J49" s="70">
        <v>116</v>
      </c>
      <c r="K49" s="70">
        <v>2</v>
      </c>
      <c r="L49" s="71"/>
      <c r="M49" s="71"/>
      <c r="N49" s="71"/>
      <c r="O49" s="70">
        <v>1</v>
      </c>
      <c r="P49" s="71"/>
      <c r="Q49" s="71"/>
      <c r="R49" s="71"/>
      <c r="S49" s="71"/>
      <c r="T49" s="70">
        <v>2</v>
      </c>
      <c r="U49" s="70">
        <v>54</v>
      </c>
      <c r="V49" s="71"/>
      <c r="W49" s="71"/>
      <c r="X49" s="71"/>
      <c r="Y49" s="71"/>
      <c r="Z49" s="71"/>
      <c r="AA49" s="71"/>
      <c r="AB49" s="71"/>
      <c r="AC49" s="71"/>
      <c r="AD49" s="78">
        <f t="shared" si="0"/>
        <v>56</v>
      </c>
      <c r="AE49" s="78">
        <f t="shared" si="1"/>
        <v>129</v>
      </c>
      <c r="AF49" s="78">
        <f t="shared" si="2"/>
        <v>4</v>
      </c>
    </row>
    <row r="50" spans="1:32" ht="15">
      <c r="A50" s="69" t="s">
        <v>126</v>
      </c>
      <c r="B50" s="69" t="s">
        <v>127</v>
      </c>
      <c r="C50" s="70">
        <f t="shared" si="3"/>
        <v>487</v>
      </c>
      <c r="D50" s="70">
        <v>5</v>
      </c>
      <c r="E50" s="71"/>
      <c r="F50" s="71"/>
      <c r="G50" s="70">
        <v>1</v>
      </c>
      <c r="H50" s="70">
        <v>62</v>
      </c>
      <c r="I50" s="70">
        <v>1</v>
      </c>
      <c r="J50" s="70">
        <v>293</v>
      </c>
      <c r="K50" s="70">
        <v>5</v>
      </c>
      <c r="L50" s="71"/>
      <c r="M50" s="71"/>
      <c r="N50" s="71"/>
      <c r="O50" s="70">
        <v>3</v>
      </c>
      <c r="P50" s="71"/>
      <c r="Q50" s="70">
        <v>1</v>
      </c>
      <c r="R50" s="70">
        <v>4</v>
      </c>
      <c r="S50" s="71"/>
      <c r="T50" s="70">
        <v>1</v>
      </c>
      <c r="U50" s="70">
        <v>104</v>
      </c>
      <c r="V50" s="70">
        <v>1</v>
      </c>
      <c r="W50" s="70">
        <v>2</v>
      </c>
      <c r="X50" s="70">
        <v>3</v>
      </c>
      <c r="Y50" s="71"/>
      <c r="Z50" s="71"/>
      <c r="AA50" s="71"/>
      <c r="AB50" s="71"/>
      <c r="AC50" s="75">
        <v>1</v>
      </c>
      <c r="AD50" s="78">
        <f t="shared" si="0"/>
        <v>110</v>
      </c>
      <c r="AE50" s="78">
        <f t="shared" si="1"/>
        <v>360</v>
      </c>
      <c r="AF50" s="78">
        <f t="shared" si="2"/>
        <v>16</v>
      </c>
    </row>
    <row r="51" spans="1:32" ht="15">
      <c r="A51" s="69" t="s">
        <v>128</v>
      </c>
      <c r="B51" s="69" t="s">
        <v>129</v>
      </c>
      <c r="C51" s="70">
        <f t="shared" si="3"/>
        <v>121</v>
      </c>
      <c r="D51" s="71"/>
      <c r="E51" s="71"/>
      <c r="F51" s="71"/>
      <c r="G51" s="71"/>
      <c r="H51" s="70">
        <v>11</v>
      </c>
      <c r="I51" s="71"/>
      <c r="J51" s="70">
        <v>76</v>
      </c>
      <c r="K51" s="71"/>
      <c r="L51" s="71"/>
      <c r="M51" s="71"/>
      <c r="N51" s="71"/>
      <c r="O51" s="71"/>
      <c r="P51" s="71"/>
      <c r="Q51" s="71"/>
      <c r="R51" s="71"/>
      <c r="S51" s="71"/>
      <c r="T51" s="70">
        <v>1</v>
      </c>
      <c r="U51" s="70">
        <v>33</v>
      </c>
      <c r="V51" s="71"/>
      <c r="W51" s="71"/>
      <c r="X51" s="71"/>
      <c r="Y51" s="71"/>
      <c r="Z51" s="71"/>
      <c r="AA51" s="71"/>
      <c r="AB51" s="71"/>
      <c r="AC51" s="71"/>
      <c r="AD51" s="78">
        <f t="shared" si="0"/>
        <v>34</v>
      </c>
      <c r="AE51" s="78">
        <f t="shared" si="1"/>
        <v>87</v>
      </c>
      <c r="AF51" s="78">
        <f t="shared" si="2"/>
        <v>0</v>
      </c>
    </row>
    <row r="52" spans="1:32" ht="15">
      <c r="A52" s="69" t="s">
        <v>130</v>
      </c>
      <c r="B52" s="69" t="s">
        <v>131</v>
      </c>
      <c r="C52" s="70">
        <f t="shared" si="3"/>
        <v>284</v>
      </c>
      <c r="D52" s="70">
        <v>5</v>
      </c>
      <c r="E52" s="70">
        <v>1</v>
      </c>
      <c r="F52" s="71"/>
      <c r="G52" s="70">
        <v>1</v>
      </c>
      <c r="H52" s="70">
        <v>25</v>
      </c>
      <c r="I52" s="70">
        <v>1</v>
      </c>
      <c r="J52" s="70">
        <v>162</v>
      </c>
      <c r="K52" s="70">
        <v>2</v>
      </c>
      <c r="L52" s="71"/>
      <c r="M52" s="71"/>
      <c r="N52" s="71"/>
      <c r="O52" s="70">
        <v>2</v>
      </c>
      <c r="P52" s="71"/>
      <c r="Q52" s="71"/>
      <c r="R52" s="70">
        <v>2</v>
      </c>
      <c r="S52" s="71"/>
      <c r="T52" s="70">
        <v>2</v>
      </c>
      <c r="U52" s="70">
        <v>81</v>
      </c>
      <c r="V52" s="71"/>
      <c r="W52" s="71"/>
      <c r="X52" s="71"/>
      <c r="Y52" s="71"/>
      <c r="Z52" s="71"/>
      <c r="AA52" s="71"/>
      <c r="AB52" s="71"/>
      <c r="AC52" s="71"/>
      <c r="AD52" s="78">
        <f t="shared" si="0"/>
        <v>85</v>
      </c>
      <c r="AE52" s="78">
        <f t="shared" si="1"/>
        <v>189</v>
      </c>
      <c r="AF52" s="78">
        <f t="shared" si="2"/>
        <v>9</v>
      </c>
    </row>
    <row r="53" spans="1:32" ht="15">
      <c r="A53" s="69" t="s">
        <v>132</v>
      </c>
      <c r="B53" s="69" t="s">
        <v>71</v>
      </c>
      <c r="C53" s="70">
        <f t="shared" si="3"/>
        <v>171</v>
      </c>
      <c r="D53" s="70">
        <v>1</v>
      </c>
      <c r="E53" s="71"/>
      <c r="F53" s="71"/>
      <c r="G53" s="71"/>
      <c r="H53" s="70">
        <v>26</v>
      </c>
      <c r="I53" s="71"/>
      <c r="J53" s="70">
        <v>100</v>
      </c>
      <c r="K53" s="70">
        <v>4</v>
      </c>
      <c r="L53" s="71"/>
      <c r="M53" s="71"/>
      <c r="N53" s="71"/>
      <c r="O53" s="70">
        <v>1</v>
      </c>
      <c r="P53" s="71"/>
      <c r="Q53" s="70">
        <v>2</v>
      </c>
      <c r="R53" s="70">
        <v>1</v>
      </c>
      <c r="S53" s="71"/>
      <c r="T53" s="71"/>
      <c r="U53" s="70">
        <v>36</v>
      </c>
      <c r="V53" s="71"/>
      <c r="W53" s="71"/>
      <c r="X53" s="71"/>
      <c r="Y53" s="71"/>
      <c r="Z53" s="71"/>
      <c r="AA53" s="71"/>
      <c r="AB53" s="71"/>
      <c r="AC53" s="71"/>
      <c r="AD53" s="78">
        <f t="shared" si="0"/>
        <v>39</v>
      </c>
      <c r="AE53" s="78">
        <f t="shared" si="1"/>
        <v>130</v>
      </c>
      <c r="AF53" s="78">
        <f t="shared" si="2"/>
        <v>2</v>
      </c>
    </row>
    <row r="54" spans="1:32" ht="15">
      <c r="A54" s="69" t="s">
        <v>133</v>
      </c>
      <c r="B54" s="69" t="s">
        <v>134</v>
      </c>
      <c r="C54" s="70">
        <f t="shared" si="3"/>
        <v>231</v>
      </c>
      <c r="D54" s="70">
        <v>3</v>
      </c>
      <c r="E54" s="71"/>
      <c r="F54" s="71"/>
      <c r="G54" s="70">
        <v>2</v>
      </c>
      <c r="H54" s="70">
        <v>14</v>
      </c>
      <c r="I54" s="71"/>
      <c r="J54" s="70">
        <v>179</v>
      </c>
      <c r="K54" s="70">
        <v>2</v>
      </c>
      <c r="L54" s="71"/>
      <c r="M54" s="71"/>
      <c r="N54" s="71"/>
      <c r="O54" s="71"/>
      <c r="P54" s="71"/>
      <c r="Q54" s="71"/>
      <c r="R54" s="70">
        <v>1</v>
      </c>
      <c r="S54" s="71"/>
      <c r="T54" s="71"/>
      <c r="U54" s="70">
        <v>26</v>
      </c>
      <c r="V54" s="71"/>
      <c r="W54" s="71"/>
      <c r="X54" s="70">
        <v>4</v>
      </c>
      <c r="Y54" s="71"/>
      <c r="Z54" s="71"/>
      <c r="AA54" s="71"/>
      <c r="AB54" s="71"/>
      <c r="AC54" s="71"/>
      <c r="AD54" s="78">
        <f t="shared" si="0"/>
        <v>27</v>
      </c>
      <c r="AE54" s="78">
        <f t="shared" si="1"/>
        <v>195</v>
      </c>
      <c r="AF54" s="78">
        <f t="shared" si="2"/>
        <v>9</v>
      </c>
    </row>
    <row r="55" spans="1:32" ht="15">
      <c r="A55" s="69" t="s">
        <v>135</v>
      </c>
      <c r="B55" s="69" t="s">
        <v>136</v>
      </c>
      <c r="C55" s="70">
        <f t="shared" si="3"/>
        <v>121</v>
      </c>
      <c r="D55" s="70">
        <v>2</v>
      </c>
      <c r="E55" s="71"/>
      <c r="F55" s="71"/>
      <c r="G55" s="71"/>
      <c r="H55" s="70">
        <v>12</v>
      </c>
      <c r="I55" s="71"/>
      <c r="J55" s="70">
        <v>75</v>
      </c>
      <c r="K55" s="70">
        <v>4</v>
      </c>
      <c r="L55" s="71"/>
      <c r="M55" s="71"/>
      <c r="N55" s="71"/>
      <c r="O55" s="71"/>
      <c r="P55" s="71"/>
      <c r="Q55" s="71"/>
      <c r="R55" s="71"/>
      <c r="S55" s="71"/>
      <c r="T55" s="71"/>
      <c r="U55" s="70">
        <v>27</v>
      </c>
      <c r="V55" s="71"/>
      <c r="W55" s="71"/>
      <c r="X55" s="71"/>
      <c r="Y55" s="71"/>
      <c r="Z55" s="71"/>
      <c r="AA55" s="71"/>
      <c r="AB55" s="71"/>
      <c r="AC55" s="75">
        <v>1</v>
      </c>
      <c r="AD55" s="78">
        <f t="shared" si="0"/>
        <v>27</v>
      </c>
      <c r="AE55" s="78">
        <f t="shared" si="1"/>
        <v>91</v>
      </c>
      <c r="AF55" s="78">
        <f t="shared" si="2"/>
        <v>3</v>
      </c>
    </row>
    <row r="56" spans="1:32" ht="15">
      <c r="A56" s="69" t="s">
        <v>137</v>
      </c>
      <c r="B56" s="69" t="s">
        <v>138</v>
      </c>
      <c r="C56" s="70">
        <f t="shared" si="3"/>
        <v>368</v>
      </c>
      <c r="D56" s="70">
        <v>4</v>
      </c>
      <c r="E56" s="71"/>
      <c r="F56" s="71"/>
      <c r="G56" s="71"/>
      <c r="H56" s="70">
        <v>25</v>
      </c>
      <c r="I56" s="70">
        <v>1</v>
      </c>
      <c r="J56" s="70">
        <v>238</v>
      </c>
      <c r="K56" s="70">
        <v>2</v>
      </c>
      <c r="L56" s="71"/>
      <c r="M56" s="70">
        <v>1</v>
      </c>
      <c r="N56" s="71"/>
      <c r="O56" s="70">
        <v>4</v>
      </c>
      <c r="P56" s="71"/>
      <c r="Q56" s="71"/>
      <c r="R56" s="70">
        <v>1</v>
      </c>
      <c r="S56" s="71"/>
      <c r="T56" s="71"/>
      <c r="U56" s="70">
        <v>88</v>
      </c>
      <c r="V56" s="71"/>
      <c r="W56" s="71"/>
      <c r="X56" s="70">
        <v>3</v>
      </c>
      <c r="Y56" s="71"/>
      <c r="Z56" s="71"/>
      <c r="AA56" s="71"/>
      <c r="AB56" s="71"/>
      <c r="AC56" s="75">
        <v>1</v>
      </c>
      <c r="AD56" s="78">
        <f t="shared" si="0"/>
        <v>89</v>
      </c>
      <c r="AE56" s="78">
        <f t="shared" si="1"/>
        <v>266</v>
      </c>
      <c r="AF56" s="78">
        <f t="shared" si="2"/>
        <v>13</v>
      </c>
    </row>
    <row r="57" spans="1:32" ht="15">
      <c r="A57" s="69" t="s">
        <v>139</v>
      </c>
      <c r="B57" s="69" t="s">
        <v>140</v>
      </c>
      <c r="C57" s="70">
        <f t="shared" si="3"/>
        <v>240</v>
      </c>
      <c r="D57" s="70">
        <v>4</v>
      </c>
      <c r="E57" s="71"/>
      <c r="F57" s="71"/>
      <c r="G57" s="71"/>
      <c r="H57" s="70">
        <v>24</v>
      </c>
      <c r="I57" s="71"/>
      <c r="J57" s="70">
        <v>127</v>
      </c>
      <c r="K57" s="70">
        <v>8</v>
      </c>
      <c r="L57" s="71"/>
      <c r="M57" s="71"/>
      <c r="N57" s="71"/>
      <c r="O57" s="71"/>
      <c r="P57" s="71"/>
      <c r="Q57" s="71"/>
      <c r="R57" s="70">
        <v>4</v>
      </c>
      <c r="S57" s="71"/>
      <c r="T57" s="71"/>
      <c r="U57" s="70">
        <v>71</v>
      </c>
      <c r="V57" s="71"/>
      <c r="W57" s="71"/>
      <c r="X57" s="70">
        <v>1</v>
      </c>
      <c r="Y57" s="71"/>
      <c r="Z57" s="71"/>
      <c r="AA57" s="71"/>
      <c r="AB57" s="71"/>
      <c r="AC57" s="75">
        <v>1</v>
      </c>
      <c r="AD57" s="78">
        <f t="shared" si="0"/>
        <v>75</v>
      </c>
      <c r="AE57" s="78">
        <f t="shared" si="1"/>
        <v>159</v>
      </c>
      <c r="AF57" s="78">
        <f t="shared" si="2"/>
        <v>6</v>
      </c>
    </row>
    <row r="58" spans="1:32" ht="15">
      <c r="A58" s="69" t="s">
        <v>141</v>
      </c>
      <c r="B58" s="69" t="s">
        <v>142</v>
      </c>
      <c r="C58" s="70">
        <f t="shared" si="3"/>
        <v>489</v>
      </c>
      <c r="D58" s="70">
        <v>1</v>
      </c>
      <c r="E58" s="70">
        <v>1</v>
      </c>
      <c r="F58" s="71"/>
      <c r="G58" s="70">
        <v>2</v>
      </c>
      <c r="H58" s="70">
        <v>37</v>
      </c>
      <c r="I58" s="70">
        <v>1</v>
      </c>
      <c r="J58" s="70">
        <v>331</v>
      </c>
      <c r="K58" s="70">
        <v>5</v>
      </c>
      <c r="L58" s="71"/>
      <c r="M58" s="71"/>
      <c r="N58" s="71"/>
      <c r="O58" s="70">
        <v>2</v>
      </c>
      <c r="P58" s="71"/>
      <c r="Q58" s="70">
        <v>1</v>
      </c>
      <c r="R58" s="70">
        <v>8</v>
      </c>
      <c r="S58" s="71"/>
      <c r="T58" s="71"/>
      <c r="U58" s="70">
        <v>94</v>
      </c>
      <c r="V58" s="71"/>
      <c r="W58" s="71"/>
      <c r="X58" s="70">
        <v>5</v>
      </c>
      <c r="Y58" s="71"/>
      <c r="Z58" s="71"/>
      <c r="AA58" s="71"/>
      <c r="AB58" s="70">
        <v>1</v>
      </c>
      <c r="AC58" s="71"/>
      <c r="AD58" s="78">
        <f t="shared" si="0"/>
        <v>103</v>
      </c>
      <c r="AE58" s="78">
        <f t="shared" si="1"/>
        <v>373</v>
      </c>
      <c r="AF58" s="78">
        <f t="shared" si="2"/>
        <v>12</v>
      </c>
    </row>
    <row r="59" spans="1:32" ht="15">
      <c r="A59" s="69" t="s">
        <v>148</v>
      </c>
      <c r="B59" s="69" t="s">
        <v>149</v>
      </c>
      <c r="C59" s="70">
        <f t="shared" si="3"/>
        <v>343</v>
      </c>
      <c r="D59" s="70">
        <v>2</v>
      </c>
      <c r="E59" s="71"/>
      <c r="F59" s="71"/>
      <c r="G59" s="70">
        <v>1</v>
      </c>
      <c r="H59" s="70">
        <v>42</v>
      </c>
      <c r="I59" s="71"/>
      <c r="J59" s="70">
        <v>196</v>
      </c>
      <c r="K59" s="70">
        <v>5</v>
      </c>
      <c r="L59" s="71"/>
      <c r="M59" s="70">
        <v>1</v>
      </c>
      <c r="N59" s="71"/>
      <c r="O59" s="70">
        <v>2</v>
      </c>
      <c r="P59" s="71"/>
      <c r="Q59" s="71"/>
      <c r="R59" s="70">
        <v>4</v>
      </c>
      <c r="S59" s="71"/>
      <c r="T59" s="71"/>
      <c r="U59" s="70">
        <v>87</v>
      </c>
      <c r="V59" s="71"/>
      <c r="W59" s="71"/>
      <c r="X59" s="70">
        <v>3</v>
      </c>
      <c r="Y59" s="71"/>
      <c r="Z59" s="71"/>
      <c r="AA59" s="71"/>
      <c r="AB59" s="71"/>
      <c r="AC59" s="71"/>
      <c r="AD59" s="78">
        <f t="shared" si="0"/>
        <v>91</v>
      </c>
      <c r="AE59" s="78">
        <f t="shared" si="1"/>
        <v>244</v>
      </c>
      <c r="AF59" s="78">
        <f t="shared" si="2"/>
        <v>8</v>
      </c>
    </row>
    <row r="60" spans="1:32" ht="15">
      <c r="A60" s="69" t="s">
        <v>150</v>
      </c>
      <c r="B60" s="69" t="s">
        <v>151</v>
      </c>
      <c r="C60" s="70">
        <f t="shared" si="3"/>
        <v>445</v>
      </c>
      <c r="D60" s="70">
        <v>7</v>
      </c>
      <c r="E60" s="71"/>
      <c r="F60" s="71"/>
      <c r="G60" s="71"/>
      <c r="H60" s="70">
        <v>46</v>
      </c>
      <c r="I60" s="70">
        <v>2</v>
      </c>
      <c r="J60" s="70">
        <v>247</v>
      </c>
      <c r="K60" s="70">
        <v>5</v>
      </c>
      <c r="L60" s="71"/>
      <c r="M60" s="71"/>
      <c r="N60" s="71"/>
      <c r="O60" s="70">
        <v>1</v>
      </c>
      <c r="P60" s="71"/>
      <c r="Q60" s="71"/>
      <c r="R60" s="70">
        <v>7</v>
      </c>
      <c r="S60" s="71"/>
      <c r="T60" s="71"/>
      <c r="U60" s="70">
        <v>125</v>
      </c>
      <c r="V60" s="70">
        <v>1</v>
      </c>
      <c r="W60" s="71"/>
      <c r="X60" s="70">
        <v>2</v>
      </c>
      <c r="Y60" s="71"/>
      <c r="Z60" s="71"/>
      <c r="AA60" s="71"/>
      <c r="AB60" s="70">
        <v>1</v>
      </c>
      <c r="AC60" s="75">
        <v>1</v>
      </c>
      <c r="AD60" s="78">
        <f t="shared" si="0"/>
        <v>132</v>
      </c>
      <c r="AE60" s="78">
        <f t="shared" si="1"/>
        <v>298</v>
      </c>
      <c r="AF60" s="78">
        <f t="shared" si="2"/>
        <v>14</v>
      </c>
    </row>
    <row r="61" spans="1:32" ht="15">
      <c r="A61" s="69" t="s">
        <v>152</v>
      </c>
      <c r="B61" s="69" t="s">
        <v>153</v>
      </c>
      <c r="C61" s="70">
        <f t="shared" si="3"/>
        <v>192</v>
      </c>
      <c r="D61" s="70">
        <v>2</v>
      </c>
      <c r="E61" s="71"/>
      <c r="F61" s="71"/>
      <c r="G61" s="70">
        <v>1</v>
      </c>
      <c r="H61" s="70">
        <v>24</v>
      </c>
      <c r="I61" s="71"/>
      <c r="J61" s="70">
        <v>95</v>
      </c>
      <c r="K61" s="70">
        <v>3</v>
      </c>
      <c r="L61" s="71"/>
      <c r="M61" s="71"/>
      <c r="N61" s="71"/>
      <c r="O61" s="70">
        <v>1</v>
      </c>
      <c r="P61" s="71"/>
      <c r="Q61" s="70">
        <v>1</v>
      </c>
      <c r="R61" s="70">
        <v>2</v>
      </c>
      <c r="S61" s="71"/>
      <c r="T61" s="71"/>
      <c r="U61" s="70">
        <v>59</v>
      </c>
      <c r="V61" s="71"/>
      <c r="W61" s="70">
        <v>1</v>
      </c>
      <c r="X61" s="70">
        <v>1</v>
      </c>
      <c r="Y61" s="71"/>
      <c r="Z61" s="71"/>
      <c r="AA61" s="71"/>
      <c r="AB61" s="71"/>
      <c r="AC61" s="75">
        <v>2</v>
      </c>
      <c r="AD61" s="78">
        <f t="shared" si="0"/>
        <v>62</v>
      </c>
      <c r="AE61" s="78">
        <f t="shared" si="1"/>
        <v>122</v>
      </c>
      <c r="AF61" s="78">
        <f t="shared" si="2"/>
        <v>8</v>
      </c>
    </row>
    <row r="62" spans="1:32" ht="15">
      <c r="A62" s="69" t="s">
        <v>154</v>
      </c>
      <c r="B62" s="69" t="s">
        <v>155</v>
      </c>
      <c r="C62" s="70">
        <f t="shared" si="3"/>
        <v>128</v>
      </c>
      <c r="D62" s="70">
        <v>1</v>
      </c>
      <c r="E62" s="71"/>
      <c r="F62" s="71"/>
      <c r="G62" s="71"/>
      <c r="H62" s="70">
        <v>4</v>
      </c>
      <c r="I62" s="71"/>
      <c r="J62" s="70">
        <v>72</v>
      </c>
      <c r="K62" s="71"/>
      <c r="L62" s="71"/>
      <c r="M62" s="71"/>
      <c r="N62" s="71"/>
      <c r="O62" s="70">
        <v>2</v>
      </c>
      <c r="P62" s="71"/>
      <c r="Q62" s="71"/>
      <c r="R62" s="71"/>
      <c r="S62" s="71"/>
      <c r="T62" s="70">
        <v>1</v>
      </c>
      <c r="U62" s="70">
        <v>48</v>
      </c>
      <c r="V62" s="71"/>
      <c r="W62" s="71"/>
      <c r="X62" s="71"/>
      <c r="Y62" s="71"/>
      <c r="Z62" s="71"/>
      <c r="AA62" s="71"/>
      <c r="AB62" s="71"/>
      <c r="AC62" s="71"/>
      <c r="AD62" s="78">
        <f t="shared" si="0"/>
        <v>49</v>
      </c>
      <c r="AE62" s="78">
        <f t="shared" si="1"/>
        <v>76</v>
      </c>
      <c r="AF62" s="78">
        <f t="shared" si="2"/>
        <v>3</v>
      </c>
    </row>
    <row r="63" spans="1:32" ht="15">
      <c r="A63" s="69" t="s">
        <v>156</v>
      </c>
      <c r="B63" s="69" t="s">
        <v>157</v>
      </c>
      <c r="C63" s="70">
        <f t="shared" si="3"/>
        <v>248</v>
      </c>
      <c r="D63" s="70">
        <v>2</v>
      </c>
      <c r="E63" s="71"/>
      <c r="F63" s="71"/>
      <c r="G63" s="71"/>
      <c r="H63" s="70">
        <v>14</v>
      </c>
      <c r="I63" s="70">
        <v>1</v>
      </c>
      <c r="J63" s="70">
        <v>136</v>
      </c>
      <c r="K63" s="70">
        <v>4</v>
      </c>
      <c r="L63" s="71"/>
      <c r="M63" s="70">
        <v>1</v>
      </c>
      <c r="N63" s="71"/>
      <c r="O63" s="70">
        <v>1</v>
      </c>
      <c r="P63" s="71"/>
      <c r="Q63" s="70">
        <v>1</v>
      </c>
      <c r="R63" s="70">
        <v>2</v>
      </c>
      <c r="S63" s="71"/>
      <c r="T63" s="71"/>
      <c r="U63" s="70">
        <v>81</v>
      </c>
      <c r="V63" s="71"/>
      <c r="W63" s="71"/>
      <c r="X63" s="70">
        <v>4</v>
      </c>
      <c r="Y63" s="71"/>
      <c r="Z63" s="71"/>
      <c r="AA63" s="71"/>
      <c r="AB63" s="71"/>
      <c r="AC63" s="75">
        <v>1</v>
      </c>
      <c r="AD63" s="78">
        <f t="shared" si="0"/>
        <v>84</v>
      </c>
      <c r="AE63" s="78">
        <f t="shared" si="1"/>
        <v>155</v>
      </c>
      <c r="AF63" s="78">
        <f t="shared" si="2"/>
        <v>9</v>
      </c>
    </row>
    <row r="64" spans="1:32" ht="15">
      <c r="A64" s="69" t="s">
        <v>158</v>
      </c>
      <c r="B64" s="69" t="s">
        <v>159</v>
      </c>
      <c r="C64" s="70">
        <f t="shared" si="3"/>
        <v>374</v>
      </c>
      <c r="D64" s="70">
        <v>4</v>
      </c>
      <c r="E64" s="71"/>
      <c r="F64" s="71"/>
      <c r="G64" s="70">
        <v>1</v>
      </c>
      <c r="H64" s="70">
        <v>35</v>
      </c>
      <c r="I64" s="70">
        <v>1</v>
      </c>
      <c r="J64" s="70">
        <v>242</v>
      </c>
      <c r="K64" s="70">
        <v>4</v>
      </c>
      <c r="L64" s="71"/>
      <c r="M64" s="71"/>
      <c r="N64" s="71"/>
      <c r="O64" s="70">
        <v>2</v>
      </c>
      <c r="P64" s="71"/>
      <c r="Q64" s="71"/>
      <c r="R64" s="70">
        <v>5</v>
      </c>
      <c r="S64" s="71"/>
      <c r="T64" s="71"/>
      <c r="U64" s="70">
        <v>75</v>
      </c>
      <c r="V64" s="71"/>
      <c r="W64" s="71"/>
      <c r="X64" s="70">
        <v>5</v>
      </c>
      <c r="Y64" s="71"/>
      <c r="Z64" s="71"/>
      <c r="AA64" s="71"/>
      <c r="AB64" s="71"/>
      <c r="AC64" s="71"/>
      <c r="AD64" s="78">
        <f t="shared" si="0"/>
        <v>80</v>
      </c>
      <c r="AE64" s="78">
        <f t="shared" si="1"/>
        <v>281</v>
      </c>
      <c r="AF64" s="78">
        <f t="shared" si="2"/>
        <v>13</v>
      </c>
    </row>
    <row r="65" spans="1:32" ht="15">
      <c r="A65" s="69" t="s">
        <v>160</v>
      </c>
      <c r="B65" s="69" t="s">
        <v>161</v>
      </c>
      <c r="C65" s="70">
        <f t="shared" si="3"/>
        <v>451</v>
      </c>
      <c r="D65" s="70">
        <v>2</v>
      </c>
      <c r="E65" s="71"/>
      <c r="F65" s="71"/>
      <c r="G65" s="70">
        <v>2</v>
      </c>
      <c r="H65" s="70">
        <v>50</v>
      </c>
      <c r="I65" s="71"/>
      <c r="J65" s="70">
        <v>249</v>
      </c>
      <c r="K65" s="70">
        <v>1</v>
      </c>
      <c r="L65" s="71"/>
      <c r="M65" s="71"/>
      <c r="N65" s="71"/>
      <c r="O65" s="70">
        <v>3</v>
      </c>
      <c r="P65" s="71"/>
      <c r="Q65" s="71"/>
      <c r="R65" s="70">
        <v>3</v>
      </c>
      <c r="S65" s="71"/>
      <c r="T65" s="71"/>
      <c r="U65" s="70">
        <v>132</v>
      </c>
      <c r="V65" s="71"/>
      <c r="W65" s="71"/>
      <c r="X65" s="70">
        <v>8</v>
      </c>
      <c r="Y65" s="71"/>
      <c r="Z65" s="71"/>
      <c r="AA65" s="71"/>
      <c r="AB65" s="71"/>
      <c r="AC65" s="75">
        <v>1</v>
      </c>
      <c r="AD65" s="78">
        <f t="shared" si="0"/>
        <v>135</v>
      </c>
      <c r="AE65" s="78">
        <f t="shared" si="1"/>
        <v>300</v>
      </c>
      <c r="AF65" s="78">
        <f t="shared" si="2"/>
        <v>16</v>
      </c>
    </row>
    <row r="66" spans="1:32" ht="15">
      <c r="A66" s="69" t="s">
        <v>165</v>
      </c>
      <c r="B66" s="69" t="s">
        <v>166</v>
      </c>
      <c r="C66" s="70">
        <f t="shared" si="3"/>
        <v>137</v>
      </c>
      <c r="D66" s="70">
        <v>2</v>
      </c>
      <c r="E66" s="71"/>
      <c r="F66" s="71"/>
      <c r="G66" s="71"/>
      <c r="H66" s="70">
        <v>17</v>
      </c>
      <c r="I66" s="70">
        <v>2</v>
      </c>
      <c r="J66" s="70">
        <v>50</v>
      </c>
      <c r="K66" s="71"/>
      <c r="L66" s="71"/>
      <c r="M66" s="71"/>
      <c r="N66" s="71"/>
      <c r="O66" s="70">
        <v>2</v>
      </c>
      <c r="P66" s="71"/>
      <c r="Q66" s="71"/>
      <c r="R66" s="71"/>
      <c r="S66" s="71"/>
      <c r="T66" s="71"/>
      <c r="U66" s="70">
        <v>61</v>
      </c>
      <c r="V66" s="70">
        <v>2</v>
      </c>
      <c r="W66" s="71"/>
      <c r="X66" s="70">
        <v>1</v>
      </c>
      <c r="Y66" s="71"/>
      <c r="Z66" s="71"/>
      <c r="AA66" s="71"/>
      <c r="AB66" s="71"/>
      <c r="AC66" s="71"/>
      <c r="AD66" s="78">
        <f t="shared" si="0"/>
        <v>61</v>
      </c>
      <c r="AE66" s="78">
        <f t="shared" si="1"/>
        <v>67</v>
      </c>
      <c r="AF66" s="78">
        <f t="shared" si="2"/>
        <v>7</v>
      </c>
    </row>
    <row r="67" spans="1:32" ht="15">
      <c r="A67" s="69" t="s">
        <v>167</v>
      </c>
      <c r="B67" s="69" t="s">
        <v>168</v>
      </c>
      <c r="C67" s="70">
        <f t="shared" si="3"/>
        <v>345</v>
      </c>
      <c r="D67" s="70">
        <v>5</v>
      </c>
      <c r="E67" s="71"/>
      <c r="F67" s="71"/>
      <c r="G67" s="71"/>
      <c r="H67" s="70">
        <v>22</v>
      </c>
      <c r="I67" s="71"/>
      <c r="J67" s="70">
        <v>241</v>
      </c>
      <c r="K67" s="70">
        <v>1</v>
      </c>
      <c r="L67" s="71"/>
      <c r="M67" s="70">
        <v>1</v>
      </c>
      <c r="N67" s="71"/>
      <c r="O67" s="70">
        <v>1</v>
      </c>
      <c r="P67" s="71"/>
      <c r="Q67" s="71"/>
      <c r="R67" s="70">
        <v>3</v>
      </c>
      <c r="S67" s="71"/>
      <c r="T67" s="70">
        <v>3</v>
      </c>
      <c r="U67" s="70">
        <v>67</v>
      </c>
      <c r="V67" s="71"/>
      <c r="W67" s="71"/>
      <c r="X67" s="71"/>
      <c r="Y67" s="71"/>
      <c r="Z67" s="71"/>
      <c r="AA67" s="71"/>
      <c r="AB67" s="71"/>
      <c r="AC67" s="75">
        <v>1</v>
      </c>
      <c r="AD67" s="78">
        <f t="shared" si="0"/>
        <v>73</v>
      </c>
      <c r="AE67" s="78">
        <f t="shared" si="1"/>
        <v>265</v>
      </c>
      <c r="AF67" s="78">
        <f t="shared" si="2"/>
        <v>7</v>
      </c>
    </row>
    <row r="68" spans="1:32" ht="15">
      <c r="A68" s="69" t="s">
        <v>169</v>
      </c>
      <c r="B68" s="69" t="s">
        <v>170</v>
      </c>
      <c r="C68" s="70">
        <f t="shared" si="3"/>
        <v>260</v>
      </c>
      <c r="D68" s="70">
        <v>2</v>
      </c>
      <c r="E68" s="71"/>
      <c r="F68" s="71"/>
      <c r="G68" s="71"/>
      <c r="H68" s="70">
        <v>24</v>
      </c>
      <c r="I68" s="70">
        <v>1</v>
      </c>
      <c r="J68" s="70">
        <v>147</v>
      </c>
      <c r="K68" s="70">
        <v>6</v>
      </c>
      <c r="L68" s="71"/>
      <c r="M68" s="70">
        <v>1</v>
      </c>
      <c r="N68" s="71"/>
      <c r="O68" s="70">
        <v>3</v>
      </c>
      <c r="P68" s="71"/>
      <c r="Q68" s="70">
        <v>2</v>
      </c>
      <c r="R68" s="70">
        <v>3</v>
      </c>
      <c r="S68" s="71"/>
      <c r="T68" s="71"/>
      <c r="U68" s="70">
        <v>69</v>
      </c>
      <c r="V68" s="71"/>
      <c r="W68" s="71"/>
      <c r="X68" s="71"/>
      <c r="Y68" s="71"/>
      <c r="Z68" s="71"/>
      <c r="AA68" s="71"/>
      <c r="AB68" s="71"/>
      <c r="AC68" s="75">
        <v>2</v>
      </c>
      <c r="AD68" s="78">
        <f t="shared" ref="AD68:AD124" si="4">SUM(U68,T68,S68,R68,Q68,P68)</f>
        <v>74</v>
      </c>
      <c r="AE68" s="78">
        <f t="shared" ref="AE68:AE124" si="5">SUM(H68,J68,K68,M68)</f>
        <v>178</v>
      </c>
      <c r="AF68" s="78">
        <f t="shared" ref="AF68:AF124" si="6">SUM(AC68,AB68,AA68,Z68,Y68,X68,W68,O68,N68,L68,I68,G68,D68)</f>
        <v>8</v>
      </c>
    </row>
    <row r="69" spans="1:32" ht="15">
      <c r="A69" s="69" t="s">
        <v>171</v>
      </c>
      <c r="B69" s="69" t="s">
        <v>172</v>
      </c>
      <c r="C69" s="70">
        <f t="shared" ref="C69:C124" si="7">SUM(D69:AC69)</f>
        <v>366</v>
      </c>
      <c r="D69" s="70">
        <v>2</v>
      </c>
      <c r="E69" s="71"/>
      <c r="F69" s="71"/>
      <c r="G69" s="71"/>
      <c r="H69" s="70">
        <v>38</v>
      </c>
      <c r="I69" s="71"/>
      <c r="J69" s="70">
        <v>255</v>
      </c>
      <c r="K69" s="71"/>
      <c r="L69" s="71"/>
      <c r="M69" s="71"/>
      <c r="N69" s="71"/>
      <c r="O69" s="70">
        <v>1</v>
      </c>
      <c r="P69" s="71"/>
      <c r="Q69" s="71"/>
      <c r="R69" s="70">
        <v>2</v>
      </c>
      <c r="S69" s="71"/>
      <c r="T69" s="70">
        <v>1</v>
      </c>
      <c r="U69" s="70">
        <v>63</v>
      </c>
      <c r="V69" s="70">
        <v>1</v>
      </c>
      <c r="W69" s="71"/>
      <c r="X69" s="70">
        <v>2</v>
      </c>
      <c r="Y69" s="71"/>
      <c r="Z69" s="71"/>
      <c r="AA69" s="71"/>
      <c r="AB69" s="71"/>
      <c r="AC69" s="75">
        <v>1</v>
      </c>
      <c r="AD69" s="78">
        <f t="shared" si="4"/>
        <v>66</v>
      </c>
      <c r="AE69" s="78">
        <f t="shared" si="5"/>
        <v>293</v>
      </c>
      <c r="AF69" s="78">
        <f t="shared" si="6"/>
        <v>6</v>
      </c>
    </row>
    <row r="70" spans="1:32" ht="15">
      <c r="A70" s="69" t="s">
        <v>173</v>
      </c>
      <c r="B70" s="69" t="s">
        <v>174</v>
      </c>
      <c r="C70" s="70">
        <f t="shared" si="7"/>
        <v>218</v>
      </c>
      <c r="D70" s="70">
        <v>2</v>
      </c>
      <c r="E70" s="71"/>
      <c r="F70" s="71"/>
      <c r="G70" s="71"/>
      <c r="H70" s="70">
        <v>32</v>
      </c>
      <c r="I70" s="71"/>
      <c r="J70" s="70">
        <v>138</v>
      </c>
      <c r="K70" s="70">
        <v>4</v>
      </c>
      <c r="L70" s="71"/>
      <c r="M70" s="71"/>
      <c r="N70" s="71"/>
      <c r="O70" s="70">
        <v>2</v>
      </c>
      <c r="P70" s="71"/>
      <c r="Q70" s="71"/>
      <c r="R70" s="71"/>
      <c r="S70" s="71"/>
      <c r="T70" s="71"/>
      <c r="U70" s="70">
        <v>37</v>
      </c>
      <c r="V70" s="71"/>
      <c r="W70" s="70">
        <v>1</v>
      </c>
      <c r="X70" s="71"/>
      <c r="Y70" s="71"/>
      <c r="Z70" s="71"/>
      <c r="AA70" s="70">
        <v>1</v>
      </c>
      <c r="AB70" s="71"/>
      <c r="AC70" s="75">
        <v>1</v>
      </c>
      <c r="AD70" s="78">
        <f t="shared" si="4"/>
        <v>37</v>
      </c>
      <c r="AE70" s="78">
        <f t="shared" si="5"/>
        <v>174</v>
      </c>
      <c r="AF70" s="78">
        <f t="shared" si="6"/>
        <v>7</v>
      </c>
    </row>
    <row r="71" spans="1:32" ht="15">
      <c r="A71" s="69" t="s">
        <v>175</v>
      </c>
      <c r="B71" s="69" t="s">
        <v>176</v>
      </c>
      <c r="C71" s="70">
        <f t="shared" si="7"/>
        <v>201</v>
      </c>
      <c r="D71" s="70">
        <v>3</v>
      </c>
      <c r="E71" s="71"/>
      <c r="F71" s="71"/>
      <c r="G71" s="71"/>
      <c r="H71" s="70">
        <v>12</v>
      </c>
      <c r="I71" s="71"/>
      <c r="J71" s="70">
        <v>126</v>
      </c>
      <c r="K71" s="70">
        <v>1</v>
      </c>
      <c r="L71" s="71"/>
      <c r="M71" s="71"/>
      <c r="N71" s="71"/>
      <c r="O71" s="70">
        <v>2</v>
      </c>
      <c r="P71" s="71"/>
      <c r="Q71" s="71"/>
      <c r="R71" s="71"/>
      <c r="S71" s="71"/>
      <c r="T71" s="70">
        <v>1</v>
      </c>
      <c r="U71" s="70">
        <v>53</v>
      </c>
      <c r="V71" s="71"/>
      <c r="W71" s="71"/>
      <c r="X71" s="71"/>
      <c r="Y71" s="71"/>
      <c r="Z71" s="71"/>
      <c r="AA71" s="71"/>
      <c r="AB71" s="71"/>
      <c r="AC71" s="75">
        <v>3</v>
      </c>
      <c r="AD71" s="78">
        <f t="shared" si="4"/>
        <v>54</v>
      </c>
      <c r="AE71" s="78">
        <f t="shared" si="5"/>
        <v>139</v>
      </c>
      <c r="AF71" s="78">
        <f t="shared" si="6"/>
        <v>8</v>
      </c>
    </row>
    <row r="72" spans="1:32" ht="15">
      <c r="A72" s="69" t="s">
        <v>177</v>
      </c>
      <c r="B72" s="69" t="s">
        <v>178</v>
      </c>
      <c r="C72" s="70">
        <f t="shared" si="7"/>
        <v>454</v>
      </c>
      <c r="D72" s="70">
        <v>5</v>
      </c>
      <c r="E72" s="71"/>
      <c r="F72" s="71"/>
      <c r="G72" s="70">
        <v>1</v>
      </c>
      <c r="H72" s="70">
        <v>24</v>
      </c>
      <c r="I72" s="70">
        <v>1</v>
      </c>
      <c r="J72" s="70">
        <v>254</v>
      </c>
      <c r="K72" s="70">
        <v>6</v>
      </c>
      <c r="L72" s="71"/>
      <c r="M72" s="71"/>
      <c r="N72" s="71"/>
      <c r="O72" s="70">
        <v>3</v>
      </c>
      <c r="P72" s="71"/>
      <c r="Q72" s="70">
        <v>2</v>
      </c>
      <c r="R72" s="70">
        <v>11</v>
      </c>
      <c r="S72" s="71"/>
      <c r="T72" s="71"/>
      <c r="U72" s="70">
        <v>141</v>
      </c>
      <c r="V72" s="71"/>
      <c r="W72" s="71"/>
      <c r="X72" s="70">
        <v>6</v>
      </c>
      <c r="Y72" s="71"/>
      <c r="Z72" s="71"/>
      <c r="AA72" s="71"/>
      <c r="AB72" s="71"/>
      <c r="AC72" s="71"/>
      <c r="AD72" s="78">
        <f t="shared" si="4"/>
        <v>154</v>
      </c>
      <c r="AE72" s="78">
        <f t="shared" si="5"/>
        <v>284</v>
      </c>
      <c r="AF72" s="78">
        <f t="shared" si="6"/>
        <v>16</v>
      </c>
    </row>
    <row r="73" spans="1:32" ht="15">
      <c r="A73" s="69" t="s">
        <v>179</v>
      </c>
      <c r="B73" s="69" t="s">
        <v>180</v>
      </c>
      <c r="C73" s="70">
        <f t="shared" si="7"/>
        <v>135</v>
      </c>
      <c r="D73" s="71"/>
      <c r="E73" s="71"/>
      <c r="F73" s="71"/>
      <c r="G73" s="71"/>
      <c r="H73" s="70">
        <v>10</v>
      </c>
      <c r="I73" s="70">
        <v>1</v>
      </c>
      <c r="J73" s="70">
        <v>87</v>
      </c>
      <c r="K73" s="70">
        <v>4</v>
      </c>
      <c r="L73" s="71"/>
      <c r="M73" s="71"/>
      <c r="N73" s="71"/>
      <c r="O73" s="70">
        <v>3</v>
      </c>
      <c r="P73" s="71"/>
      <c r="Q73" s="71"/>
      <c r="R73" s="70">
        <v>1</v>
      </c>
      <c r="S73" s="71"/>
      <c r="T73" s="70">
        <v>1</v>
      </c>
      <c r="U73" s="70">
        <v>26</v>
      </c>
      <c r="V73" s="70">
        <v>1</v>
      </c>
      <c r="W73" s="71"/>
      <c r="X73" s="70">
        <v>1</v>
      </c>
      <c r="Y73" s="71"/>
      <c r="Z73" s="71"/>
      <c r="AA73" s="71"/>
      <c r="AB73" s="71"/>
      <c r="AC73" s="71"/>
      <c r="AD73" s="78">
        <f t="shared" si="4"/>
        <v>28</v>
      </c>
      <c r="AE73" s="78">
        <f t="shared" si="5"/>
        <v>101</v>
      </c>
      <c r="AF73" s="78">
        <f t="shared" si="6"/>
        <v>5</v>
      </c>
    </row>
    <row r="74" spans="1:32" ht="15">
      <c r="A74" s="69" t="s">
        <v>181</v>
      </c>
      <c r="B74" s="69" t="s">
        <v>182</v>
      </c>
      <c r="C74" s="70">
        <f t="shared" si="7"/>
        <v>328</v>
      </c>
      <c r="D74" s="70">
        <v>7</v>
      </c>
      <c r="E74" s="71"/>
      <c r="F74" s="70">
        <v>1</v>
      </c>
      <c r="G74" s="71"/>
      <c r="H74" s="70">
        <v>25</v>
      </c>
      <c r="I74" s="71"/>
      <c r="J74" s="70">
        <v>159</v>
      </c>
      <c r="K74" s="70">
        <v>9</v>
      </c>
      <c r="L74" s="71"/>
      <c r="M74" s="70">
        <v>1</v>
      </c>
      <c r="N74" s="71"/>
      <c r="O74" s="70">
        <v>1</v>
      </c>
      <c r="P74" s="71"/>
      <c r="Q74" s="71"/>
      <c r="R74" s="71"/>
      <c r="S74" s="71"/>
      <c r="T74" s="70">
        <v>1</v>
      </c>
      <c r="U74" s="70">
        <v>115</v>
      </c>
      <c r="V74" s="70">
        <v>1</v>
      </c>
      <c r="W74" s="71"/>
      <c r="X74" s="70">
        <v>5</v>
      </c>
      <c r="Y74" s="71"/>
      <c r="Z74" s="71"/>
      <c r="AA74" s="71"/>
      <c r="AB74" s="70">
        <v>1</v>
      </c>
      <c r="AC74" s="75">
        <v>2</v>
      </c>
      <c r="AD74" s="78">
        <f t="shared" si="4"/>
        <v>116</v>
      </c>
      <c r="AE74" s="78">
        <f t="shared" si="5"/>
        <v>194</v>
      </c>
      <c r="AF74" s="78">
        <f t="shared" si="6"/>
        <v>16</v>
      </c>
    </row>
    <row r="75" spans="1:32" ht="15">
      <c r="A75" s="69" t="s">
        <v>183</v>
      </c>
      <c r="B75" s="69" t="s">
        <v>184</v>
      </c>
      <c r="C75" s="70">
        <f t="shared" si="7"/>
        <v>263</v>
      </c>
      <c r="D75" s="71"/>
      <c r="E75" s="71"/>
      <c r="F75" s="71"/>
      <c r="G75" s="71"/>
      <c r="H75" s="70">
        <v>28</v>
      </c>
      <c r="I75" s="71"/>
      <c r="J75" s="70">
        <v>163</v>
      </c>
      <c r="K75" s="70">
        <v>4</v>
      </c>
      <c r="L75" s="71"/>
      <c r="M75" s="71"/>
      <c r="N75" s="71"/>
      <c r="O75" s="70">
        <v>2</v>
      </c>
      <c r="P75" s="71"/>
      <c r="Q75" s="70">
        <v>3</v>
      </c>
      <c r="R75" s="70">
        <v>3</v>
      </c>
      <c r="S75" s="71"/>
      <c r="T75" s="70">
        <v>1</v>
      </c>
      <c r="U75" s="70">
        <v>52</v>
      </c>
      <c r="V75" s="70">
        <v>1</v>
      </c>
      <c r="W75" s="70">
        <v>1</v>
      </c>
      <c r="X75" s="70">
        <v>2</v>
      </c>
      <c r="Y75" s="71"/>
      <c r="Z75" s="71"/>
      <c r="AA75" s="71"/>
      <c r="AB75" s="70">
        <v>2</v>
      </c>
      <c r="AC75" s="75">
        <v>1</v>
      </c>
      <c r="AD75" s="78">
        <f t="shared" si="4"/>
        <v>59</v>
      </c>
      <c r="AE75" s="78">
        <f t="shared" si="5"/>
        <v>195</v>
      </c>
      <c r="AF75" s="78">
        <f t="shared" si="6"/>
        <v>8</v>
      </c>
    </row>
    <row r="76" spans="1:32" ht="15">
      <c r="A76" s="69" t="s">
        <v>185</v>
      </c>
      <c r="B76" s="69" t="s">
        <v>186</v>
      </c>
      <c r="C76" s="70">
        <f t="shared" si="7"/>
        <v>146</v>
      </c>
      <c r="D76" s="70">
        <v>5</v>
      </c>
      <c r="E76" s="71"/>
      <c r="F76" s="71"/>
      <c r="G76" s="71"/>
      <c r="H76" s="70">
        <v>9</v>
      </c>
      <c r="I76" s="71"/>
      <c r="J76" s="70">
        <v>100</v>
      </c>
      <c r="K76" s="70">
        <v>5</v>
      </c>
      <c r="L76" s="71"/>
      <c r="M76" s="71"/>
      <c r="N76" s="71"/>
      <c r="O76" s="70">
        <v>2</v>
      </c>
      <c r="P76" s="71"/>
      <c r="Q76" s="71"/>
      <c r="R76" s="70">
        <v>2</v>
      </c>
      <c r="S76" s="71"/>
      <c r="T76" s="71"/>
      <c r="U76" s="70">
        <v>21</v>
      </c>
      <c r="V76" s="71"/>
      <c r="W76" s="71"/>
      <c r="X76" s="70">
        <v>2</v>
      </c>
      <c r="Y76" s="71"/>
      <c r="Z76" s="71"/>
      <c r="AA76" s="71"/>
      <c r="AB76" s="71"/>
      <c r="AC76" s="71"/>
      <c r="AD76" s="78">
        <f t="shared" si="4"/>
        <v>23</v>
      </c>
      <c r="AE76" s="78">
        <f t="shared" si="5"/>
        <v>114</v>
      </c>
      <c r="AF76" s="78">
        <f t="shared" si="6"/>
        <v>9</v>
      </c>
    </row>
    <row r="77" spans="1:32" ht="15">
      <c r="A77" s="69" t="s">
        <v>187</v>
      </c>
      <c r="B77" s="69" t="s">
        <v>188</v>
      </c>
      <c r="C77" s="70">
        <f t="shared" si="7"/>
        <v>470</v>
      </c>
      <c r="D77" s="70">
        <v>4</v>
      </c>
      <c r="E77" s="71"/>
      <c r="F77" s="71"/>
      <c r="G77" s="70">
        <v>1</v>
      </c>
      <c r="H77" s="70">
        <v>44</v>
      </c>
      <c r="I77" s="71"/>
      <c r="J77" s="70">
        <v>311</v>
      </c>
      <c r="K77" s="70">
        <v>10</v>
      </c>
      <c r="L77" s="71"/>
      <c r="M77" s="70">
        <v>1</v>
      </c>
      <c r="N77" s="71"/>
      <c r="O77" s="70">
        <v>7</v>
      </c>
      <c r="P77" s="71"/>
      <c r="Q77" s="70">
        <v>2</v>
      </c>
      <c r="R77" s="70">
        <v>4</v>
      </c>
      <c r="S77" s="71"/>
      <c r="T77" s="71"/>
      <c r="U77" s="70">
        <v>78</v>
      </c>
      <c r="V77" s="70">
        <v>1</v>
      </c>
      <c r="W77" s="71"/>
      <c r="X77" s="70">
        <v>7</v>
      </c>
      <c r="Y77" s="71"/>
      <c r="Z77" s="71"/>
      <c r="AA77" s="71"/>
      <c r="AB77" s="71"/>
      <c r="AC77" s="71"/>
      <c r="AD77" s="78">
        <f t="shared" si="4"/>
        <v>84</v>
      </c>
      <c r="AE77" s="78">
        <f t="shared" si="5"/>
        <v>366</v>
      </c>
      <c r="AF77" s="78">
        <f t="shared" si="6"/>
        <v>19</v>
      </c>
    </row>
    <row r="78" spans="1:32" ht="15">
      <c r="A78" s="69" t="s">
        <v>189</v>
      </c>
      <c r="B78" s="69" t="s">
        <v>190</v>
      </c>
      <c r="C78" s="70">
        <f t="shared" si="7"/>
        <v>91</v>
      </c>
      <c r="D78" s="70">
        <v>1</v>
      </c>
      <c r="E78" s="71"/>
      <c r="F78" s="71"/>
      <c r="G78" s="71"/>
      <c r="H78" s="70">
        <v>5</v>
      </c>
      <c r="I78" s="71"/>
      <c r="J78" s="70">
        <v>53</v>
      </c>
      <c r="K78" s="70">
        <v>2</v>
      </c>
      <c r="L78" s="71"/>
      <c r="M78" s="71"/>
      <c r="N78" s="71"/>
      <c r="O78" s="70">
        <v>1</v>
      </c>
      <c r="P78" s="71"/>
      <c r="Q78" s="71"/>
      <c r="R78" s="70">
        <v>2</v>
      </c>
      <c r="S78" s="71"/>
      <c r="T78" s="71"/>
      <c r="U78" s="70">
        <v>26</v>
      </c>
      <c r="V78" s="71"/>
      <c r="W78" s="71"/>
      <c r="X78" s="70">
        <v>1</v>
      </c>
      <c r="Y78" s="71"/>
      <c r="Z78" s="71"/>
      <c r="AA78" s="71"/>
      <c r="AB78" s="71"/>
      <c r="AC78" s="71"/>
      <c r="AD78" s="78">
        <f t="shared" si="4"/>
        <v>28</v>
      </c>
      <c r="AE78" s="78">
        <f t="shared" si="5"/>
        <v>60</v>
      </c>
      <c r="AF78" s="78">
        <f t="shared" si="6"/>
        <v>3</v>
      </c>
    </row>
    <row r="79" spans="1:32" ht="15">
      <c r="A79" s="69" t="s">
        <v>191</v>
      </c>
      <c r="B79" s="69" t="s">
        <v>192</v>
      </c>
      <c r="C79" s="70">
        <f t="shared" si="7"/>
        <v>243</v>
      </c>
      <c r="D79" s="70">
        <v>5</v>
      </c>
      <c r="E79" s="71"/>
      <c r="F79" s="71"/>
      <c r="G79" s="71"/>
      <c r="H79" s="70">
        <v>30</v>
      </c>
      <c r="I79" s="70">
        <v>2</v>
      </c>
      <c r="J79" s="70">
        <v>154</v>
      </c>
      <c r="K79" s="70">
        <v>1</v>
      </c>
      <c r="L79" s="70">
        <v>1</v>
      </c>
      <c r="M79" s="71"/>
      <c r="N79" s="71"/>
      <c r="O79" s="70">
        <v>1</v>
      </c>
      <c r="P79" s="71"/>
      <c r="Q79" s="70">
        <v>2</v>
      </c>
      <c r="R79" s="70">
        <v>1</v>
      </c>
      <c r="S79" s="71"/>
      <c r="T79" s="71"/>
      <c r="U79" s="70">
        <v>43</v>
      </c>
      <c r="V79" s="70">
        <v>1</v>
      </c>
      <c r="W79" s="71"/>
      <c r="X79" s="70">
        <v>2</v>
      </c>
      <c r="Y79" s="71"/>
      <c r="Z79" s="71"/>
      <c r="AA79" s="71"/>
      <c r="AB79" s="71"/>
      <c r="AC79" s="71"/>
      <c r="AD79" s="78">
        <f t="shared" si="4"/>
        <v>46</v>
      </c>
      <c r="AE79" s="78">
        <f t="shared" si="5"/>
        <v>185</v>
      </c>
      <c r="AF79" s="78">
        <f t="shared" si="6"/>
        <v>11</v>
      </c>
    </row>
    <row r="80" spans="1:32" ht="15">
      <c r="A80" s="69" t="s">
        <v>193</v>
      </c>
      <c r="B80" s="69" t="s">
        <v>194</v>
      </c>
      <c r="C80" s="70">
        <f t="shared" si="7"/>
        <v>235</v>
      </c>
      <c r="D80" s="70">
        <v>5</v>
      </c>
      <c r="E80" s="71"/>
      <c r="F80" s="71"/>
      <c r="G80" s="71"/>
      <c r="H80" s="70">
        <v>41</v>
      </c>
      <c r="I80" s="71"/>
      <c r="J80" s="70">
        <v>103</v>
      </c>
      <c r="K80" s="70">
        <v>1</v>
      </c>
      <c r="L80" s="71"/>
      <c r="M80" s="71"/>
      <c r="N80" s="71"/>
      <c r="O80" s="70">
        <v>2</v>
      </c>
      <c r="P80" s="71"/>
      <c r="Q80" s="70">
        <v>2</v>
      </c>
      <c r="R80" s="70">
        <v>3</v>
      </c>
      <c r="S80" s="71"/>
      <c r="T80" s="70">
        <v>2</v>
      </c>
      <c r="U80" s="70">
        <v>75</v>
      </c>
      <c r="V80" s="71"/>
      <c r="W80" s="71"/>
      <c r="X80" s="70">
        <v>1</v>
      </c>
      <c r="Y80" s="71"/>
      <c r="Z80" s="71"/>
      <c r="AA80" s="71"/>
      <c r="AB80" s="71"/>
      <c r="AC80" s="71"/>
      <c r="AD80" s="78">
        <f t="shared" si="4"/>
        <v>82</v>
      </c>
      <c r="AE80" s="78">
        <f t="shared" si="5"/>
        <v>145</v>
      </c>
      <c r="AF80" s="78">
        <f t="shared" si="6"/>
        <v>8</v>
      </c>
    </row>
    <row r="81" spans="1:32" ht="15">
      <c r="A81" s="69" t="s">
        <v>200</v>
      </c>
      <c r="B81" s="69" t="s">
        <v>201</v>
      </c>
      <c r="C81" s="70">
        <f t="shared" si="7"/>
        <v>128</v>
      </c>
      <c r="D81" s="70">
        <v>2</v>
      </c>
      <c r="E81" s="71"/>
      <c r="F81" s="71"/>
      <c r="G81" s="71"/>
      <c r="H81" s="70">
        <v>13</v>
      </c>
      <c r="I81" s="71"/>
      <c r="J81" s="70">
        <v>79</v>
      </c>
      <c r="K81" s="70">
        <v>1</v>
      </c>
      <c r="L81" s="71"/>
      <c r="M81" s="71"/>
      <c r="N81" s="71"/>
      <c r="O81" s="70">
        <v>1</v>
      </c>
      <c r="P81" s="71"/>
      <c r="Q81" s="71"/>
      <c r="R81" s="70">
        <v>2</v>
      </c>
      <c r="S81" s="71"/>
      <c r="T81" s="70">
        <v>1</v>
      </c>
      <c r="U81" s="70">
        <v>29</v>
      </c>
      <c r="V81" s="71"/>
      <c r="W81" s="71"/>
      <c r="X81" s="71"/>
      <c r="Y81" s="71"/>
      <c r="Z81" s="71"/>
      <c r="AA81" s="71"/>
      <c r="AB81" s="71"/>
      <c r="AC81" s="71"/>
      <c r="AD81" s="78">
        <f t="shared" si="4"/>
        <v>32</v>
      </c>
      <c r="AE81" s="78">
        <f t="shared" si="5"/>
        <v>93</v>
      </c>
      <c r="AF81" s="78">
        <f t="shared" si="6"/>
        <v>3</v>
      </c>
    </row>
    <row r="82" spans="1:32" ht="15">
      <c r="A82" s="69" t="s">
        <v>202</v>
      </c>
      <c r="B82" s="69" t="s">
        <v>203</v>
      </c>
      <c r="C82" s="70">
        <f t="shared" si="7"/>
        <v>271</v>
      </c>
      <c r="D82" s="70">
        <v>4</v>
      </c>
      <c r="E82" s="71"/>
      <c r="F82" s="71"/>
      <c r="G82" s="70">
        <v>1</v>
      </c>
      <c r="H82" s="70">
        <v>26</v>
      </c>
      <c r="I82" s="71"/>
      <c r="J82" s="70">
        <v>189</v>
      </c>
      <c r="K82" s="70">
        <v>6</v>
      </c>
      <c r="L82" s="71"/>
      <c r="M82" s="71"/>
      <c r="N82" s="71"/>
      <c r="O82" s="70">
        <v>4</v>
      </c>
      <c r="P82" s="71"/>
      <c r="Q82" s="70">
        <v>1</v>
      </c>
      <c r="R82" s="71"/>
      <c r="S82" s="71"/>
      <c r="T82" s="70">
        <v>2</v>
      </c>
      <c r="U82" s="70">
        <v>37</v>
      </c>
      <c r="V82" s="71"/>
      <c r="W82" s="70">
        <v>1</v>
      </c>
      <c r="X82" s="71"/>
      <c r="Y82" s="71"/>
      <c r="Z82" s="71"/>
      <c r="AA82" s="71"/>
      <c r="AB82" s="71"/>
      <c r="AC82" s="71"/>
      <c r="AD82" s="78">
        <f t="shared" si="4"/>
        <v>40</v>
      </c>
      <c r="AE82" s="78">
        <f t="shared" si="5"/>
        <v>221</v>
      </c>
      <c r="AF82" s="78">
        <f t="shared" si="6"/>
        <v>10</v>
      </c>
    </row>
    <row r="83" spans="1:32" ht="15">
      <c r="A83" s="69" t="s">
        <v>204</v>
      </c>
      <c r="B83" s="69" t="s">
        <v>205</v>
      </c>
      <c r="C83" s="70">
        <f t="shared" si="7"/>
        <v>356</v>
      </c>
      <c r="D83" s="70">
        <v>2</v>
      </c>
      <c r="E83" s="71"/>
      <c r="F83" s="71"/>
      <c r="G83" s="71"/>
      <c r="H83" s="70">
        <v>50</v>
      </c>
      <c r="I83" s="70">
        <v>2</v>
      </c>
      <c r="J83" s="70">
        <v>203</v>
      </c>
      <c r="K83" s="70">
        <v>10</v>
      </c>
      <c r="L83" s="71"/>
      <c r="M83" s="70">
        <v>1</v>
      </c>
      <c r="N83" s="71"/>
      <c r="O83" s="70">
        <v>3</v>
      </c>
      <c r="P83" s="71"/>
      <c r="Q83" s="71"/>
      <c r="R83" s="70">
        <v>5</v>
      </c>
      <c r="S83" s="71"/>
      <c r="T83" s="70">
        <v>2</v>
      </c>
      <c r="U83" s="70">
        <v>72</v>
      </c>
      <c r="V83" s="71"/>
      <c r="W83" s="71"/>
      <c r="X83" s="70">
        <v>5</v>
      </c>
      <c r="Y83" s="71"/>
      <c r="Z83" s="71"/>
      <c r="AA83" s="71"/>
      <c r="AB83" s="71"/>
      <c r="AC83" s="75">
        <v>1</v>
      </c>
      <c r="AD83" s="78">
        <f t="shared" si="4"/>
        <v>79</v>
      </c>
      <c r="AE83" s="78">
        <f t="shared" si="5"/>
        <v>264</v>
      </c>
      <c r="AF83" s="78">
        <f t="shared" si="6"/>
        <v>13</v>
      </c>
    </row>
    <row r="84" spans="1:32" ht="15">
      <c r="A84" s="69" t="s">
        <v>206</v>
      </c>
      <c r="B84" s="69" t="s">
        <v>207</v>
      </c>
      <c r="C84" s="70">
        <f t="shared" si="7"/>
        <v>278</v>
      </c>
      <c r="D84" s="70">
        <v>8</v>
      </c>
      <c r="E84" s="71"/>
      <c r="F84" s="71"/>
      <c r="G84" s="71"/>
      <c r="H84" s="70">
        <v>28</v>
      </c>
      <c r="I84" s="71"/>
      <c r="J84" s="70">
        <v>185</v>
      </c>
      <c r="K84" s="71"/>
      <c r="L84" s="71"/>
      <c r="M84" s="70">
        <v>1</v>
      </c>
      <c r="N84" s="70">
        <v>1</v>
      </c>
      <c r="O84" s="70">
        <v>2</v>
      </c>
      <c r="P84" s="71"/>
      <c r="Q84" s="71"/>
      <c r="R84" s="70">
        <v>1</v>
      </c>
      <c r="S84" s="71"/>
      <c r="T84" s="71"/>
      <c r="U84" s="70">
        <v>50</v>
      </c>
      <c r="V84" s="71"/>
      <c r="W84" s="71"/>
      <c r="X84" s="70">
        <v>2</v>
      </c>
      <c r="Y84" s="71"/>
      <c r="Z84" s="71"/>
      <c r="AA84" s="71"/>
      <c r="AB84" s="71"/>
      <c r="AC84" s="71"/>
      <c r="AD84" s="78">
        <f t="shared" si="4"/>
        <v>51</v>
      </c>
      <c r="AE84" s="78">
        <f t="shared" si="5"/>
        <v>214</v>
      </c>
      <c r="AF84" s="78">
        <f t="shared" si="6"/>
        <v>13</v>
      </c>
    </row>
    <row r="85" spans="1:32" ht="15">
      <c r="A85" s="69" t="s">
        <v>208</v>
      </c>
      <c r="B85" s="69" t="s">
        <v>209</v>
      </c>
      <c r="C85" s="70">
        <f t="shared" si="7"/>
        <v>155</v>
      </c>
      <c r="D85" s="70">
        <v>1</v>
      </c>
      <c r="E85" s="71"/>
      <c r="F85" s="71"/>
      <c r="G85" s="71"/>
      <c r="H85" s="70">
        <v>17</v>
      </c>
      <c r="I85" s="71"/>
      <c r="J85" s="70">
        <v>96</v>
      </c>
      <c r="K85" s="70">
        <v>1</v>
      </c>
      <c r="L85" s="71"/>
      <c r="M85" s="71"/>
      <c r="N85" s="71"/>
      <c r="O85" s="71"/>
      <c r="P85" s="71"/>
      <c r="Q85" s="71"/>
      <c r="R85" s="70">
        <v>1</v>
      </c>
      <c r="S85" s="71"/>
      <c r="T85" s="71"/>
      <c r="U85" s="70">
        <v>38</v>
      </c>
      <c r="V85" s="71"/>
      <c r="W85" s="71"/>
      <c r="X85" s="70">
        <v>1</v>
      </c>
      <c r="Y85" s="71"/>
      <c r="Z85" s="71"/>
      <c r="AA85" s="71"/>
      <c r="AB85" s="71"/>
      <c r="AC85" s="71"/>
      <c r="AD85" s="78">
        <f t="shared" si="4"/>
        <v>39</v>
      </c>
      <c r="AE85" s="78">
        <f t="shared" si="5"/>
        <v>114</v>
      </c>
      <c r="AF85" s="78">
        <f t="shared" si="6"/>
        <v>2</v>
      </c>
    </row>
    <row r="86" spans="1:32" ht="15">
      <c r="A86" s="69" t="s">
        <v>210</v>
      </c>
      <c r="B86" s="69" t="s">
        <v>211</v>
      </c>
      <c r="C86" s="70">
        <f t="shared" si="7"/>
        <v>316</v>
      </c>
      <c r="D86" s="71"/>
      <c r="E86" s="71"/>
      <c r="F86" s="71"/>
      <c r="G86" s="71"/>
      <c r="H86" s="70">
        <v>48</v>
      </c>
      <c r="I86" s="70">
        <v>1</v>
      </c>
      <c r="J86" s="70">
        <v>193</v>
      </c>
      <c r="K86" s="70">
        <v>11</v>
      </c>
      <c r="L86" s="71"/>
      <c r="M86" s="70">
        <v>1</v>
      </c>
      <c r="N86" s="71"/>
      <c r="O86" s="70">
        <v>5</v>
      </c>
      <c r="P86" s="71"/>
      <c r="Q86" s="70">
        <v>1</v>
      </c>
      <c r="R86" s="70">
        <v>2</v>
      </c>
      <c r="S86" s="71"/>
      <c r="T86" s="71"/>
      <c r="U86" s="70">
        <v>53</v>
      </c>
      <c r="V86" s="71"/>
      <c r="W86" s="70">
        <v>1</v>
      </c>
      <c r="X86" s="71"/>
      <c r="Y86" s="71"/>
      <c r="Z86" s="71"/>
      <c r="AA86" s="71"/>
      <c r="AB86" s="71"/>
      <c r="AC86" s="71"/>
      <c r="AD86" s="78">
        <f t="shared" si="4"/>
        <v>56</v>
      </c>
      <c r="AE86" s="78">
        <f t="shared" si="5"/>
        <v>253</v>
      </c>
      <c r="AF86" s="78">
        <f t="shared" si="6"/>
        <v>7</v>
      </c>
    </row>
    <row r="87" spans="1:32" ht="15">
      <c r="A87" s="69" t="s">
        <v>215</v>
      </c>
      <c r="B87" s="69" t="s">
        <v>216</v>
      </c>
      <c r="C87" s="70">
        <f t="shared" si="7"/>
        <v>78</v>
      </c>
      <c r="D87" s="70">
        <v>2</v>
      </c>
      <c r="E87" s="71"/>
      <c r="F87" s="71"/>
      <c r="G87" s="71"/>
      <c r="H87" s="70">
        <v>13</v>
      </c>
      <c r="I87" s="71"/>
      <c r="J87" s="70">
        <v>46</v>
      </c>
      <c r="K87" s="70">
        <v>2</v>
      </c>
      <c r="L87" s="71"/>
      <c r="M87" s="71"/>
      <c r="N87" s="71"/>
      <c r="O87" s="70">
        <v>2</v>
      </c>
      <c r="P87" s="71"/>
      <c r="Q87" s="71"/>
      <c r="R87" s="71"/>
      <c r="S87" s="71"/>
      <c r="T87" s="71"/>
      <c r="U87" s="70">
        <v>12</v>
      </c>
      <c r="V87" s="71"/>
      <c r="W87" s="71"/>
      <c r="X87" s="70">
        <v>1</v>
      </c>
      <c r="Y87" s="71"/>
      <c r="Z87" s="71"/>
      <c r="AA87" s="71"/>
      <c r="AB87" s="71"/>
      <c r="AC87" s="71"/>
      <c r="AD87" s="78">
        <f t="shared" si="4"/>
        <v>12</v>
      </c>
      <c r="AE87" s="78">
        <f t="shared" si="5"/>
        <v>61</v>
      </c>
      <c r="AF87" s="78">
        <f t="shared" si="6"/>
        <v>5</v>
      </c>
    </row>
    <row r="88" spans="1:32" ht="15">
      <c r="A88" s="69" t="s">
        <v>217</v>
      </c>
      <c r="B88" s="69" t="s">
        <v>218</v>
      </c>
      <c r="C88" s="70">
        <f t="shared" si="7"/>
        <v>866</v>
      </c>
      <c r="D88" s="70">
        <v>3</v>
      </c>
      <c r="E88" s="71"/>
      <c r="F88" s="71"/>
      <c r="G88" s="70">
        <v>1</v>
      </c>
      <c r="H88" s="70">
        <v>125</v>
      </c>
      <c r="I88" s="71"/>
      <c r="J88" s="70">
        <v>515</v>
      </c>
      <c r="K88" s="70">
        <v>21</v>
      </c>
      <c r="L88" s="71"/>
      <c r="M88" s="71"/>
      <c r="N88" s="71"/>
      <c r="O88" s="70">
        <v>7</v>
      </c>
      <c r="P88" s="71"/>
      <c r="Q88" s="71"/>
      <c r="R88" s="70">
        <v>11</v>
      </c>
      <c r="S88" s="71"/>
      <c r="T88" s="71"/>
      <c r="U88" s="70">
        <v>159</v>
      </c>
      <c r="V88" s="70">
        <v>1</v>
      </c>
      <c r="W88" s="70">
        <v>5</v>
      </c>
      <c r="X88" s="70">
        <v>10</v>
      </c>
      <c r="Y88" s="70">
        <v>2</v>
      </c>
      <c r="Z88" s="71"/>
      <c r="AA88" s="71"/>
      <c r="AB88" s="70">
        <v>1</v>
      </c>
      <c r="AC88" s="75">
        <v>5</v>
      </c>
      <c r="AD88" s="78">
        <f t="shared" si="4"/>
        <v>170</v>
      </c>
      <c r="AE88" s="78">
        <f t="shared" si="5"/>
        <v>661</v>
      </c>
      <c r="AF88" s="78">
        <f t="shared" si="6"/>
        <v>34</v>
      </c>
    </row>
    <row r="89" spans="1:32" ht="15">
      <c r="A89" s="69" t="s">
        <v>219</v>
      </c>
      <c r="B89" s="69" t="s">
        <v>220</v>
      </c>
      <c r="C89" s="70">
        <f t="shared" si="7"/>
        <v>74</v>
      </c>
      <c r="D89" s="71"/>
      <c r="E89" s="71"/>
      <c r="F89" s="71"/>
      <c r="G89" s="71"/>
      <c r="H89" s="70">
        <v>7</v>
      </c>
      <c r="I89" s="71"/>
      <c r="J89" s="70">
        <v>44</v>
      </c>
      <c r="K89" s="71"/>
      <c r="L89" s="71"/>
      <c r="M89" s="71"/>
      <c r="N89" s="71"/>
      <c r="O89" s="71"/>
      <c r="P89" s="71"/>
      <c r="Q89" s="71"/>
      <c r="R89" s="70">
        <v>1</v>
      </c>
      <c r="S89" s="71"/>
      <c r="T89" s="71"/>
      <c r="U89" s="70">
        <v>21</v>
      </c>
      <c r="V89" s="71"/>
      <c r="W89" s="71"/>
      <c r="X89" s="70">
        <v>1</v>
      </c>
      <c r="Y89" s="71"/>
      <c r="Z89" s="71"/>
      <c r="AA89" s="71"/>
      <c r="AB89" s="71"/>
      <c r="AC89" s="71"/>
      <c r="AD89" s="78">
        <f t="shared" si="4"/>
        <v>22</v>
      </c>
      <c r="AE89" s="78">
        <f t="shared" si="5"/>
        <v>51</v>
      </c>
      <c r="AF89" s="78">
        <f t="shared" si="6"/>
        <v>1</v>
      </c>
    </row>
    <row r="90" spans="1:32" ht="15">
      <c r="A90" s="69" t="s">
        <v>221</v>
      </c>
      <c r="B90" s="69" t="s">
        <v>222</v>
      </c>
      <c r="C90" s="70">
        <f t="shared" si="7"/>
        <v>53</v>
      </c>
      <c r="D90" s="70">
        <v>2</v>
      </c>
      <c r="E90" s="71"/>
      <c r="F90" s="71"/>
      <c r="G90" s="71"/>
      <c r="H90" s="70">
        <v>6</v>
      </c>
      <c r="I90" s="71"/>
      <c r="J90" s="70">
        <v>35</v>
      </c>
      <c r="K90" s="71"/>
      <c r="L90" s="71"/>
      <c r="M90" s="71"/>
      <c r="N90" s="71"/>
      <c r="O90" s="70">
        <v>1</v>
      </c>
      <c r="P90" s="71"/>
      <c r="Q90" s="71"/>
      <c r="R90" s="70">
        <v>1</v>
      </c>
      <c r="S90" s="71"/>
      <c r="T90" s="71"/>
      <c r="U90" s="70">
        <v>8</v>
      </c>
      <c r="V90" s="71"/>
      <c r="W90" s="71"/>
      <c r="X90" s="71"/>
      <c r="Y90" s="71"/>
      <c r="Z90" s="71"/>
      <c r="AA90" s="71"/>
      <c r="AB90" s="71"/>
      <c r="AC90" s="71"/>
      <c r="AD90" s="78">
        <f t="shared" si="4"/>
        <v>9</v>
      </c>
      <c r="AE90" s="78">
        <f t="shared" si="5"/>
        <v>41</v>
      </c>
      <c r="AF90" s="78">
        <f t="shared" si="6"/>
        <v>3</v>
      </c>
    </row>
    <row r="91" spans="1:32" ht="15">
      <c r="A91" s="69" t="s">
        <v>223</v>
      </c>
      <c r="B91" s="69" t="s">
        <v>224</v>
      </c>
      <c r="C91" s="70">
        <f t="shared" si="7"/>
        <v>812</v>
      </c>
      <c r="D91" s="70">
        <v>5</v>
      </c>
      <c r="E91" s="71"/>
      <c r="F91" s="71"/>
      <c r="G91" s="71"/>
      <c r="H91" s="70">
        <v>95</v>
      </c>
      <c r="I91" s="71"/>
      <c r="J91" s="70">
        <v>559</v>
      </c>
      <c r="K91" s="70">
        <v>19</v>
      </c>
      <c r="L91" s="71"/>
      <c r="M91" s="70">
        <v>1</v>
      </c>
      <c r="N91" s="70">
        <v>1</v>
      </c>
      <c r="O91" s="70">
        <v>13</v>
      </c>
      <c r="P91" s="71"/>
      <c r="Q91" s="70">
        <v>1</v>
      </c>
      <c r="R91" s="70">
        <v>4</v>
      </c>
      <c r="S91" s="71"/>
      <c r="T91" s="70">
        <v>1</v>
      </c>
      <c r="U91" s="70">
        <v>101</v>
      </c>
      <c r="V91" s="71"/>
      <c r="W91" s="70">
        <v>2</v>
      </c>
      <c r="X91" s="70">
        <v>9</v>
      </c>
      <c r="Y91" s="71"/>
      <c r="Z91" s="71"/>
      <c r="AA91" s="71"/>
      <c r="AB91" s="71"/>
      <c r="AC91" s="75">
        <v>1</v>
      </c>
      <c r="AD91" s="78">
        <f t="shared" si="4"/>
        <v>107</v>
      </c>
      <c r="AE91" s="78">
        <f t="shared" si="5"/>
        <v>674</v>
      </c>
      <c r="AF91" s="78">
        <f t="shared" si="6"/>
        <v>31</v>
      </c>
    </row>
    <row r="92" spans="1:32" ht="15">
      <c r="A92" s="69" t="s">
        <v>225</v>
      </c>
      <c r="B92" s="69" t="s">
        <v>226</v>
      </c>
      <c r="C92" s="70">
        <f t="shared" si="7"/>
        <v>283</v>
      </c>
      <c r="D92" s="70">
        <v>1</v>
      </c>
      <c r="E92" s="71"/>
      <c r="F92" s="71"/>
      <c r="G92" s="71"/>
      <c r="H92" s="70">
        <v>41</v>
      </c>
      <c r="I92" s="71"/>
      <c r="J92" s="70">
        <v>182</v>
      </c>
      <c r="K92" s="70">
        <v>15</v>
      </c>
      <c r="L92" s="71"/>
      <c r="M92" s="71"/>
      <c r="N92" s="71"/>
      <c r="O92" s="70">
        <v>2</v>
      </c>
      <c r="P92" s="71"/>
      <c r="Q92" s="70">
        <v>1</v>
      </c>
      <c r="R92" s="71"/>
      <c r="S92" s="71"/>
      <c r="T92" s="71"/>
      <c r="U92" s="70">
        <v>35</v>
      </c>
      <c r="V92" s="71"/>
      <c r="W92" s="71"/>
      <c r="X92" s="70">
        <v>4</v>
      </c>
      <c r="Y92" s="71"/>
      <c r="Z92" s="71"/>
      <c r="AA92" s="70">
        <v>1</v>
      </c>
      <c r="AB92" s="71"/>
      <c r="AC92" s="75">
        <v>1</v>
      </c>
      <c r="AD92" s="78">
        <f t="shared" si="4"/>
        <v>36</v>
      </c>
      <c r="AE92" s="78">
        <f t="shared" si="5"/>
        <v>238</v>
      </c>
      <c r="AF92" s="78">
        <f t="shared" si="6"/>
        <v>9</v>
      </c>
    </row>
    <row r="93" spans="1:32" ht="15">
      <c r="A93" s="69" t="s">
        <v>227</v>
      </c>
      <c r="B93" s="69" t="s">
        <v>228</v>
      </c>
      <c r="C93" s="70">
        <f t="shared" si="7"/>
        <v>423</v>
      </c>
      <c r="D93" s="70">
        <v>4</v>
      </c>
      <c r="E93" s="71"/>
      <c r="F93" s="71"/>
      <c r="G93" s="71"/>
      <c r="H93" s="70">
        <v>50</v>
      </c>
      <c r="I93" s="71"/>
      <c r="J93" s="70">
        <v>217</v>
      </c>
      <c r="K93" s="70">
        <v>8</v>
      </c>
      <c r="L93" s="71"/>
      <c r="M93" s="70">
        <v>1</v>
      </c>
      <c r="N93" s="71"/>
      <c r="O93" s="70">
        <v>2</v>
      </c>
      <c r="P93" s="71"/>
      <c r="Q93" s="70">
        <v>1</v>
      </c>
      <c r="R93" s="70">
        <v>6</v>
      </c>
      <c r="S93" s="71"/>
      <c r="T93" s="71"/>
      <c r="U93" s="70">
        <v>123</v>
      </c>
      <c r="V93" s="70">
        <v>1</v>
      </c>
      <c r="W93" s="71"/>
      <c r="X93" s="70">
        <v>8</v>
      </c>
      <c r="Y93" s="71"/>
      <c r="Z93" s="71"/>
      <c r="AA93" s="71"/>
      <c r="AB93" s="70">
        <v>1</v>
      </c>
      <c r="AC93" s="75">
        <v>1</v>
      </c>
      <c r="AD93" s="78">
        <f t="shared" si="4"/>
        <v>130</v>
      </c>
      <c r="AE93" s="78">
        <f t="shared" si="5"/>
        <v>276</v>
      </c>
      <c r="AF93" s="78">
        <f t="shared" si="6"/>
        <v>16</v>
      </c>
    </row>
    <row r="94" spans="1:32" ht="15">
      <c r="A94" s="69" t="s">
        <v>229</v>
      </c>
      <c r="B94" s="69" t="s">
        <v>230</v>
      </c>
      <c r="C94" s="70">
        <f t="shared" si="7"/>
        <v>258</v>
      </c>
      <c r="D94" s="71"/>
      <c r="E94" s="71"/>
      <c r="F94" s="71"/>
      <c r="G94" s="71"/>
      <c r="H94" s="70">
        <v>29</v>
      </c>
      <c r="I94" s="70">
        <v>1</v>
      </c>
      <c r="J94" s="70">
        <v>185</v>
      </c>
      <c r="K94" s="70">
        <v>4</v>
      </c>
      <c r="L94" s="71"/>
      <c r="M94" s="71"/>
      <c r="N94" s="71"/>
      <c r="O94" s="70">
        <v>3</v>
      </c>
      <c r="P94" s="71"/>
      <c r="Q94" s="71"/>
      <c r="R94" s="70">
        <v>2</v>
      </c>
      <c r="S94" s="71"/>
      <c r="T94" s="71"/>
      <c r="U94" s="70">
        <v>34</v>
      </c>
      <c r="V94" s="71"/>
      <c r="W94" s="71"/>
      <c r="X94" s="71"/>
      <c r="Y94" s="71"/>
      <c r="Z94" s="71"/>
      <c r="AA94" s="71"/>
      <c r="AB94" s="71"/>
      <c r="AC94" s="71"/>
      <c r="AD94" s="78">
        <f t="shared" si="4"/>
        <v>36</v>
      </c>
      <c r="AE94" s="78">
        <f t="shared" si="5"/>
        <v>218</v>
      </c>
      <c r="AF94" s="78">
        <f t="shared" si="6"/>
        <v>4</v>
      </c>
    </row>
    <row r="95" spans="1:32" ht="15">
      <c r="A95" s="69" t="s">
        <v>231</v>
      </c>
      <c r="B95" s="69" t="s">
        <v>232</v>
      </c>
      <c r="C95" s="70">
        <f t="shared" si="7"/>
        <v>378</v>
      </c>
      <c r="D95" s="70">
        <v>2</v>
      </c>
      <c r="E95" s="71"/>
      <c r="F95" s="71"/>
      <c r="G95" s="70">
        <v>1</v>
      </c>
      <c r="H95" s="70">
        <v>40</v>
      </c>
      <c r="I95" s="71"/>
      <c r="J95" s="70">
        <v>258</v>
      </c>
      <c r="K95" s="70">
        <v>8</v>
      </c>
      <c r="L95" s="71"/>
      <c r="M95" s="70">
        <v>1</v>
      </c>
      <c r="N95" s="71"/>
      <c r="O95" s="70">
        <v>4</v>
      </c>
      <c r="P95" s="71"/>
      <c r="Q95" s="71"/>
      <c r="R95" s="70">
        <v>2</v>
      </c>
      <c r="S95" s="71"/>
      <c r="T95" s="71"/>
      <c r="U95" s="70">
        <v>55</v>
      </c>
      <c r="V95" s="70">
        <v>1</v>
      </c>
      <c r="W95" s="71"/>
      <c r="X95" s="70">
        <v>5</v>
      </c>
      <c r="Y95" s="71"/>
      <c r="Z95" s="71"/>
      <c r="AA95" s="71"/>
      <c r="AB95" s="71"/>
      <c r="AC95" s="75">
        <v>1</v>
      </c>
      <c r="AD95" s="78">
        <f t="shared" si="4"/>
        <v>57</v>
      </c>
      <c r="AE95" s="78">
        <f t="shared" si="5"/>
        <v>307</v>
      </c>
      <c r="AF95" s="78">
        <f t="shared" si="6"/>
        <v>13</v>
      </c>
    </row>
    <row r="96" spans="1:32" ht="15">
      <c r="A96" s="69" t="s">
        <v>233</v>
      </c>
      <c r="B96" s="69" t="s">
        <v>234</v>
      </c>
      <c r="C96" s="70">
        <f t="shared" si="7"/>
        <v>1714</v>
      </c>
      <c r="D96" s="70">
        <v>10</v>
      </c>
      <c r="E96" s="71"/>
      <c r="F96" s="71"/>
      <c r="G96" s="71"/>
      <c r="H96" s="70">
        <v>176</v>
      </c>
      <c r="I96" s="70">
        <v>5</v>
      </c>
      <c r="J96" s="70">
        <v>1091</v>
      </c>
      <c r="K96" s="70">
        <v>17</v>
      </c>
      <c r="L96" s="71"/>
      <c r="M96" s="70">
        <v>2</v>
      </c>
      <c r="N96" s="71"/>
      <c r="O96" s="70">
        <v>12</v>
      </c>
      <c r="P96" s="71"/>
      <c r="Q96" s="70">
        <v>3</v>
      </c>
      <c r="R96" s="70">
        <v>14</v>
      </c>
      <c r="S96" s="71"/>
      <c r="T96" s="70">
        <v>1</v>
      </c>
      <c r="U96" s="70">
        <v>342</v>
      </c>
      <c r="V96" s="70">
        <v>3</v>
      </c>
      <c r="W96" s="70">
        <v>3</v>
      </c>
      <c r="X96" s="70">
        <v>24</v>
      </c>
      <c r="Y96" s="70">
        <v>1</v>
      </c>
      <c r="Z96" s="71"/>
      <c r="AA96" s="71"/>
      <c r="AB96" s="70">
        <v>1</v>
      </c>
      <c r="AC96" s="75">
        <v>9</v>
      </c>
      <c r="AD96" s="78">
        <f t="shared" si="4"/>
        <v>360</v>
      </c>
      <c r="AE96" s="78">
        <f t="shared" si="5"/>
        <v>1286</v>
      </c>
      <c r="AF96" s="78">
        <f t="shared" si="6"/>
        <v>65</v>
      </c>
    </row>
    <row r="97" spans="1:32" ht="15">
      <c r="A97" s="69" t="s">
        <v>235</v>
      </c>
      <c r="B97" s="69" t="s">
        <v>236</v>
      </c>
      <c r="C97" s="70">
        <f t="shared" si="7"/>
        <v>622</v>
      </c>
      <c r="D97" s="70">
        <v>1</v>
      </c>
      <c r="E97" s="70">
        <v>1</v>
      </c>
      <c r="F97" s="71"/>
      <c r="G97" s="71"/>
      <c r="H97" s="70">
        <v>69</v>
      </c>
      <c r="I97" s="70">
        <v>2</v>
      </c>
      <c r="J97" s="70">
        <v>382</v>
      </c>
      <c r="K97" s="70">
        <v>6</v>
      </c>
      <c r="L97" s="70">
        <v>1</v>
      </c>
      <c r="M97" s="70">
        <v>1</v>
      </c>
      <c r="N97" s="71"/>
      <c r="O97" s="70">
        <v>3</v>
      </c>
      <c r="P97" s="71"/>
      <c r="Q97" s="71"/>
      <c r="R97" s="70">
        <v>5</v>
      </c>
      <c r="S97" s="71"/>
      <c r="T97" s="70">
        <v>2</v>
      </c>
      <c r="U97" s="70">
        <v>125</v>
      </c>
      <c r="V97" s="70">
        <v>7</v>
      </c>
      <c r="W97" s="71"/>
      <c r="X97" s="70">
        <v>14</v>
      </c>
      <c r="Y97" s="70">
        <v>2</v>
      </c>
      <c r="Z97" s="71"/>
      <c r="AA97" s="71"/>
      <c r="AB97" s="70">
        <v>1</v>
      </c>
      <c r="AC97" s="71"/>
      <c r="AD97" s="78">
        <f t="shared" si="4"/>
        <v>132</v>
      </c>
      <c r="AE97" s="78">
        <f t="shared" si="5"/>
        <v>458</v>
      </c>
      <c r="AF97" s="78">
        <f t="shared" si="6"/>
        <v>24</v>
      </c>
    </row>
    <row r="98" spans="1:32" ht="15">
      <c r="A98" s="69" t="s">
        <v>237</v>
      </c>
      <c r="B98" s="69" t="s">
        <v>238</v>
      </c>
      <c r="C98" s="70">
        <f t="shared" si="7"/>
        <v>248</v>
      </c>
      <c r="D98" s="70">
        <v>1</v>
      </c>
      <c r="E98" s="71"/>
      <c r="F98" s="71"/>
      <c r="G98" s="71"/>
      <c r="H98" s="70">
        <v>33</v>
      </c>
      <c r="I98" s="70">
        <v>1</v>
      </c>
      <c r="J98" s="70">
        <v>121</v>
      </c>
      <c r="K98" s="70">
        <v>3</v>
      </c>
      <c r="L98" s="71"/>
      <c r="M98" s="71"/>
      <c r="N98" s="71"/>
      <c r="O98" s="70">
        <v>1</v>
      </c>
      <c r="P98" s="71"/>
      <c r="Q98" s="70">
        <v>1</v>
      </c>
      <c r="R98" s="71"/>
      <c r="S98" s="71"/>
      <c r="T98" s="71"/>
      <c r="U98" s="70">
        <v>77</v>
      </c>
      <c r="V98" s="71"/>
      <c r="W98" s="70">
        <v>1</v>
      </c>
      <c r="X98" s="70">
        <v>6</v>
      </c>
      <c r="Y98" s="71"/>
      <c r="Z98" s="71"/>
      <c r="AA98" s="71"/>
      <c r="AB98" s="71"/>
      <c r="AC98" s="75">
        <v>3</v>
      </c>
      <c r="AD98" s="78">
        <f t="shared" si="4"/>
        <v>78</v>
      </c>
      <c r="AE98" s="78">
        <f t="shared" si="5"/>
        <v>157</v>
      </c>
      <c r="AF98" s="78">
        <f t="shared" si="6"/>
        <v>13</v>
      </c>
    </row>
    <row r="99" spans="1:32" ht="15">
      <c r="A99" s="69" t="s">
        <v>239</v>
      </c>
      <c r="B99" s="69" t="s">
        <v>240</v>
      </c>
      <c r="C99" s="70">
        <f t="shared" si="7"/>
        <v>148</v>
      </c>
      <c r="D99" s="71"/>
      <c r="E99" s="71"/>
      <c r="F99" s="71"/>
      <c r="G99" s="71"/>
      <c r="H99" s="70">
        <v>5</v>
      </c>
      <c r="I99" s="70">
        <v>1</v>
      </c>
      <c r="J99" s="70">
        <v>102</v>
      </c>
      <c r="K99" s="71"/>
      <c r="L99" s="71"/>
      <c r="M99" s="71"/>
      <c r="N99" s="71"/>
      <c r="O99" s="70">
        <v>2</v>
      </c>
      <c r="P99" s="71"/>
      <c r="Q99" s="71"/>
      <c r="R99" s="71"/>
      <c r="S99" s="71"/>
      <c r="T99" s="70">
        <v>1</v>
      </c>
      <c r="U99" s="70">
        <v>34</v>
      </c>
      <c r="V99" s="71"/>
      <c r="W99" s="71"/>
      <c r="X99" s="70">
        <v>1</v>
      </c>
      <c r="Y99" s="71"/>
      <c r="Z99" s="71"/>
      <c r="AA99" s="71"/>
      <c r="AB99" s="71"/>
      <c r="AC99" s="75">
        <v>2</v>
      </c>
      <c r="AD99" s="78">
        <f t="shared" si="4"/>
        <v>35</v>
      </c>
      <c r="AE99" s="78">
        <f t="shared" si="5"/>
        <v>107</v>
      </c>
      <c r="AF99" s="78">
        <f t="shared" si="6"/>
        <v>6</v>
      </c>
    </row>
    <row r="100" spans="1:32" ht="15">
      <c r="A100" s="69" t="s">
        <v>241</v>
      </c>
      <c r="B100" s="69" t="s">
        <v>242</v>
      </c>
      <c r="C100" s="70">
        <f t="shared" si="7"/>
        <v>259</v>
      </c>
      <c r="D100" s="70">
        <v>3</v>
      </c>
      <c r="E100" s="71"/>
      <c r="F100" s="71"/>
      <c r="G100" s="71"/>
      <c r="H100" s="70">
        <v>22</v>
      </c>
      <c r="I100" s="71"/>
      <c r="J100" s="70">
        <v>150</v>
      </c>
      <c r="K100" s="70">
        <v>9</v>
      </c>
      <c r="L100" s="71"/>
      <c r="M100" s="71"/>
      <c r="N100" s="71"/>
      <c r="O100" s="70">
        <v>2</v>
      </c>
      <c r="P100" s="71"/>
      <c r="Q100" s="70">
        <v>1</v>
      </c>
      <c r="R100" s="70">
        <v>3</v>
      </c>
      <c r="S100" s="71"/>
      <c r="T100" s="70">
        <v>2</v>
      </c>
      <c r="U100" s="70">
        <v>62</v>
      </c>
      <c r="V100" s="71"/>
      <c r="W100" s="70">
        <v>1</v>
      </c>
      <c r="X100" s="70">
        <v>4</v>
      </c>
      <c r="Y100" s="71"/>
      <c r="Z100" s="71"/>
      <c r="AA100" s="71"/>
      <c r="AB100" s="71"/>
      <c r="AC100" s="71"/>
      <c r="AD100" s="78">
        <f t="shared" si="4"/>
        <v>68</v>
      </c>
      <c r="AE100" s="78">
        <f t="shared" si="5"/>
        <v>181</v>
      </c>
      <c r="AF100" s="78">
        <f t="shared" si="6"/>
        <v>10</v>
      </c>
    </row>
    <row r="101" spans="1:32" ht="15">
      <c r="A101" s="69" t="s">
        <v>243</v>
      </c>
      <c r="B101" s="69" t="s">
        <v>244</v>
      </c>
      <c r="C101" s="70">
        <f t="shared" si="7"/>
        <v>448</v>
      </c>
      <c r="D101" s="70">
        <v>5</v>
      </c>
      <c r="E101" s="71"/>
      <c r="F101" s="71"/>
      <c r="G101" s="71"/>
      <c r="H101" s="70">
        <v>29</v>
      </c>
      <c r="I101" s="70">
        <v>1</v>
      </c>
      <c r="J101" s="70">
        <v>261</v>
      </c>
      <c r="K101" s="70">
        <v>5</v>
      </c>
      <c r="L101" s="71"/>
      <c r="M101" s="70">
        <v>1</v>
      </c>
      <c r="N101" s="71"/>
      <c r="O101" s="70">
        <v>3</v>
      </c>
      <c r="P101" s="71"/>
      <c r="Q101" s="71"/>
      <c r="R101" s="70">
        <v>2</v>
      </c>
      <c r="S101" s="71"/>
      <c r="T101" s="70">
        <v>2</v>
      </c>
      <c r="U101" s="70">
        <v>133</v>
      </c>
      <c r="V101" s="70">
        <v>1</v>
      </c>
      <c r="W101" s="71"/>
      <c r="X101" s="70">
        <v>5</v>
      </c>
      <c r="Y101" s="71"/>
      <c r="Z101" s="71"/>
      <c r="AA101" s="71"/>
      <c r="AB101" s="71"/>
      <c r="AC101" s="71"/>
      <c r="AD101" s="78">
        <f t="shared" si="4"/>
        <v>137</v>
      </c>
      <c r="AE101" s="78">
        <f t="shared" si="5"/>
        <v>296</v>
      </c>
      <c r="AF101" s="78">
        <f t="shared" si="6"/>
        <v>14</v>
      </c>
    </row>
    <row r="102" spans="1:32" ht="15">
      <c r="A102" s="69" t="s">
        <v>245</v>
      </c>
      <c r="B102" s="69" t="s">
        <v>246</v>
      </c>
      <c r="C102" s="70">
        <f t="shared" si="7"/>
        <v>349</v>
      </c>
      <c r="D102" s="70">
        <v>3</v>
      </c>
      <c r="E102" s="71"/>
      <c r="F102" s="71"/>
      <c r="G102" s="71"/>
      <c r="H102" s="70">
        <v>34</v>
      </c>
      <c r="I102" s="71"/>
      <c r="J102" s="70">
        <v>225</v>
      </c>
      <c r="K102" s="70">
        <v>4</v>
      </c>
      <c r="L102" s="71"/>
      <c r="M102" s="71"/>
      <c r="N102" s="71"/>
      <c r="O102" s="70">
        <v>5</v>
      </c>
      <c r="P102" s="71"/>
      <c r="Q102" s="71"/>
      <c r="R102" s="70">
        <v>5</v>
      </c>
      <c r="S102" s="71"/>
      <c r="T102" s="70">
        <v>1</v>
      </c>
      <c r="U102" s="70">
        <v>70</v>
      </c>
      <c r="V102" s="71"/>
      <c r="W102" s="71"/>
      <c r="X102" s="70">
        <v>1</v>
      </c>
      <c r="Y102" s="71"/>
      <c r="Z102" s="71"/>
      <c r="AA102" s="71"/>
      <c r="AB102" s="71"/>
      <c r="AC102" s="75">
        <v>1</v>
      </c>
      <c r="AD102" s="78">
        <f t="shared" si="4"/>
        <v>76</v>
      </c>
      <c r="AE102" s="78">
        <f t="shared" si="5"/>
        <v>263</v>
      </c>
      <c r="AF102" s="78">
        <f t="shared" si="6"/>
        <v>10</v>
      </c>
    </row>
    <row r="103" spans="1:32" ht="15">
      <c r="A103" s="69" t="s">
        <v>247</v>
      </c>
      <c r="B103" s="69" t="s">
        <v>248</v>
      </c>
      <c r="C103" s="70">
        <f t="shared" si="7"/>
        <v>128</v>
      </c>
      <c r="D103" s="70">
        <v>1</v>
      </c>
      <c r="E103" s="71"/>
      <c r="F103" s="71"/>
      <c r="G103" s="71"/>
      <c r="H103" s="70">
        <v>12</v>
      </c>
      <c r="I103" s="71"/>
      <c r="J103" s="70">
        <v>91</v>
      </c>
      <c r="K103" s="71"/>
      <c r="L103" s="71"/>
      <c r="M103" s="70">
        <v>1</v>
      </c>
      <c r="N103" s="71"/>
      <c r="O103" s="70">
        <v>3</v>
      </c>
      <c r="P103" s="71"/>
      <c r="Q103" s="71"/>
      <c r="R103" s="71"/>
      <c r="S103" s="71"/>
      <c r="T103" s="71"/>
      <c r="U103" s="70">
        <v>18</v>
      </c>
      <c r="V103" s="71"/>
      <c r="W103" s="71"/>
      <c r="X103" s="70">
        <v>1</v>
      </c>
      <c r="Y103" s="71"/>
      <c r="Z103" s="71"/>
      <c r="AA103" s="71"/>
      <c r="AB103" s="71"/>
      <c r="AC103" s="75">
        <v>1</v>
      </c>
      <c r="AD103" s="78">
        <f t="shared" si="4"/>
        <v>18</v>
      </c>
      <c r="AE103" s="78">
        <f t="shared" si="5"/>
        <v>104</v>
      </c>
      <c r="AF103" s="78">
        <f t="shared" si="6"/>
        <v>6</v>
      </c>
    </row>
    <row r="104" spans="1:32" ht="15">
      <c r="A104" s="69" t="s">
        <v>254</v>
      </c>
      <c r="B104" s="69" t="s">
        <v>255</v>
      </c>
      <c r="C104" s="70">
        <f t="shared" si="7"/>
        <v>288</v>
      </c>
      <c r="D104" s="70">
        <v>1</v>
      </c>
      <c r="E104" s="71"/>
      <c r="F104" s="71"/>
      <c r="G104" s="71"/>
      <c r="H104" s="70">
        <v>46</v>
      </c>
      <c r="I104" s="70">
        <v>1</v>
      </c>
      <c r="J104" s="70">
        <v>155</v>
      </c>
      <c r="K104" s="70">
        <v>6</v>
      </c>
      <c r="L104" s="71"/>
      <c r="M104" s="71"/>
      <c r="N104" s="71"/>
      <c r="O104" s="70">
        <v>4</v>
      </c>
      <c r="P104" s="71"/>
      <c r="Q104" s="70">
        <v>1</v>
      </c>
      <c r="R104" s="70">
        <v>4</v>
      </c>
      <c r="S104" s="71"/>
      <c r="T104" s="70">
        <v>1</v>
      </c>
      <c r="U104" s="70">
        <v>65</v>
      </c>
      <c r="V104" s="71"/>
      <c r="W104" s="70">
        <v>1</v>
      </c>
      <c r="X104" s="70">
        <v>3</v>
      </c>
      <c r="Y104" s="71"/>
      <c r="Z104" s="71"/>
      <c r="AA104" s="71"/>
      <c r="AB104" s="71"/>
      <c r="AC104" s="71"/>
      <c r="AD104" s="78">
        <f t="shared" si="4"/>
        <v>71</v>
      </c>
      <c r="AE104" s="78">
        <f t="shared" si="5"/>
        <v>207</v>
      </c>
      <c r="AF104" s="78">
        <f t="shared" si="6"/>
        <v>10</v>
      </c>
    </row>
    <row r="105" spans="1:32" ht="15">
      <c r="A105" s="69" t="s">
        <v>256</v>
      </c>
      <c r="B105" s="69" t="s">
        <v>257</v>
      </c>
      <c r="C105" s="70">
        <f t="shared" si="7"/>
        <v>220</v>
      </c>
      <c r="D105" s="70">
        <v>2</v>
      </c>
      <c r="E105" s="71"/>
      <c r="F105" s="71"/>
      <c r="G105" s="71"/>
      <c r="H105" s="70">
        <v>6</v>
      </c>
      <c r="I105" s="70">
        <v>1</v>
      </c>
      <c r="J105" s="70">
        <v>123</v>
      </c>
      <c r="K105" s="71"/>
      <c r="L105" s="71"/>
      <c r="M105" s="71"/>
      <c r="N105" s="71"/>
      <c r="O105" s="70">
        <v>23</v>
      </c>
      <c r="P105" s="71"/>
      <c r="Q105" s="71"/>
      <c r="R105" s="70">
        <v>5</v>
      </c>
      <c r="S105" s="71"/>
      <c r="T105" s="70">
        <v>1</v>
      </c>
      <c r="U105" s="70">
        <v>57</v>
      </c>
      <c r="V105" s="71"/>
      <c r="W105" s="71"/>
      <c r="X105" s="70">
        <v>2</v>
      </c>
      <c r="Y105" s="71"/>
      <c r="Z105" s="71"/>
      <c r="AA105" s="71"/>
      <c r="AB105" s="71"/>
      <c r="AC105" s="71"/>
      <c r="AD105" s="78">
        <f t="shared" si="4"/>
        <v>63</v>
      </c>
      <c r="AE105" s="78">
        <f t="shared" si="5"/>
        <v>129</v>
      </c>
      <c r="AF105" s="78">
        <f t="shared" si="6"/>
        <v>28</v>
      </c>
    </row>
    <row r="106" spans="1:32" ht="15">
      <c r="A106" s="69" t="s">
        <v>258</v>
      </c>
      <c r="B106" s="69" t="s">
        <v>259</v>
      </c>
      <c r="C106" s="70">
        <f t="shared" si="7"/>
        <v>492</v>
      </c>
      <c r="D106" s="70">
        <v>4</v>
      </c>
      <c r="E106" s="71"/>
      <c r="F106" s="71"/>
      <c r="G106" s="71"/>
      <c r="H106" s="70">
        <v>50</v>
      </c>
      <c r="I106" s="71"/>
      <c r="J106" s="70">
        <v>318</v>
      </c>
      <c r="K106" s="70">
        <v>12</v>
      </c>
      <c r="L106" s="71"/>
      <c r="M106" s="71"/>
      <c r="N106" s="71"/>
      <c r="O106" s="70">
        <v>5</v>
      </c>
      <c r="P106" s="71"/>
      <c r="Q106" s="70">
        <v>3</v>
      </c>
      <c r="R106" s="70">
        <v>1</v>
      </c>
      <c r="S106" s="70">
        <v>1</v>
      </c>
      <c r="T106" s="70">
        <v>1</v>
      </c>
      <c r="U106" s="70">
        <v>92</v>
      </c>
      <c r="V106" s="71"/>
      <c r="W106" s="70">
        <v>1</v>
      </c>
      <c r="X106" s="70">
        <v>4</v>
      </c>
      <c r="Y106" s="71"/>
      <c r="Z106" s="71"/>
      <c r="AA106" s="71"/>
      <c r="AB106" s="71"/>
      <c r="AC106" s="71"/>
      <c r="AD106" s="78">
        <f t="shared" si="4"/>
        <v>98</v>
      </c>
      <c r="AE106" s="78">
        <f t="shared" si="5"/>
        <v>380</v>
      </c>
      <c r="AF106" s="78">
        <f t="shared" si="6"/>
        <v>14</v>
      </c>
    </row>
    <row r="107" spans="1:32" ht="15">
      <c r="A107" s="69" t="s">
        <v>260</v>
      </c>
      <c r="B107" s="69" t="s">
        <v>261</v>
      </c>
      <c r="C107" s="70">
        <f t="shared" si="7"/>
        <v>234</v>
      </c>
      <c r="D107" s="71"/>
      <c r="E107" s="71"/>
      <c r="F107" s="71"/>
      <c r="G107" s="71"/>
      <c r="H107" s="70">
        <v>31</v>
      </c>
      <c r="I107" s="70">
        <v>3</v>
      </c>
      <c r="J107" s="70">
        <v>131</v>
      </c>
      <c r="K107" s="70">
        <v>3</v>
      </c>
      <c r="L107" s="71"/>
      <c r="M107" s="71"/>
      <c r="N107" s="71"/>
      <c r="O107" s="70">
        <v>4</v>
      </c>
      <c r="P107" s="71"/>
      <c r="Q107" s="71"/>
      <c r="R107" s="70">
        <v>6</v>
      </c>
      <c r="S107" s="71"/>
      <c r="T107" s="70">
        <v>2</v>
      </c>
      <c r="U107" s="70">
        <v>48</v>
      </c>
      <c r="V107" s="71"/>
      <c r="W107" s="70">
        <v>4</v>
      </c>
      <c r="X107" s="70">
        <v>1</v>
      </c>
      <c r="Y107" s="71"/>
      <c r="Z107" s="71"/>
      <c r="AA107" s="71"/>
      <c r="AB107" s="71"/>
      <c r="AC107" s="75">
        <v>1</v>
      </c>
      <c r="AD107" s="78">
        <f t="shared" si="4"/>
        <v>56</v>
      </c>
      <c r="AE107" s="78">
        <f t="shared" si="5"/>
        <v>165</v>
      </c>
      <c r="AF107" s="78">
        <f t="shared" si="6"/>
        <v>13</v>
      </c>
    </row>
    <row r="108" spans="1:32" ht="15">
      <c r="A108" s="69" t="s">
        <v>262</v>
      </c>
      <c r="B108" s="69" t="s">
        <v>263</v>
      </c>
      <c r="C108" s="70">
        <f t="shared" si="7"/>
        <v>414</v>
      </c>
      <c r="D108" s="70">
        <v>2</v>
      </c>
      <c r="E108" s="71"/>
      <c r="F108" s="71"/>
      <c r="G108" s="71"/>
      <c r="H108" s="70">
        <v>55</v>
      </c>
      <c r="I108" s="70">
        <v>1</v>
      </c>
      <c r="J108" s="70">
        <v>219</v>
      </c>
      <c r="K108" s="70">
        <v>13</v>
      </c>
      <c r="L108" s="71"/>
      <c r="M108" s="70">
        <v>1</v>
      </c>
      <c r="N108" s="71"/>
      <c r="O108" s="70">
        <v>8</v>
      </c>
      <c r="P108" s="71"/>
      <c r="Q108" s="70">
        <v>1</v>
      </c>
      <c r="R108" s="70">
        <v>7</v>
      </c>
      <c r="S108" s="71"/>
      <c r="T108" s="70">
        <v>1</v>
      </c>
      <c r="U108" s="70">
        <v>103</v>
      </c>
      <c r="V108" s="71"/>
      <c r="W108" s="71"/>
      <c r="X108" s="70">
        <v>3</v>
      </c>
      <c r="Y108" s="71"/>
      <c r="Z108" s="71"/>
      <c r="AA108" s="71"/>
      <c r="AB108" s="71"/>
      <c r="AC108" s="71"/>
      <c r="AD108" s="78">
        <f t="shared" si="4"/>
        <v>112</v>
      </c>
      <c r="AE108" s="78">
        <f t="shared" si="5"/>
        <v>288</v>
      </c>
      <c r="AF108" s="78">
        <f t="shared" si="6"/>
        <v>14</v>
      </c>
    </row>
    <row r="109" spans="1:32" ht="15">
      <c r="A109" s="69" t="s">
        <v>143</v>
      </c>
      <c r="B109" s="69" t="s">
        <v>144</v>
      </c>
      <c r="C109" s="70">
        <f t="shared" si="7"/>
        <v>1953</v>
      </c>
      <c r="D109" s="70">
        <v>14</v>
      </c>
      <c r="E109" s="71"/>
      <c r="F109" s="71"/>
      <c r="G109" s="70">
        <v>4</v>
      </c>
      <c r="H109" s="70">
        <v>135</v>
      </c>
      <c r="I109" s="70">
        <v>4</v>
      </c>
      <c r="J109" s="70">
        <v>1336</v>
      </c>
      <c r="K109" s="70">
        <v>33</v>
      </c>
      <c r="L109" s="70">
        <v>1</v>
      </c>
      <c r="M109" s="70">
        <v>5</v>
      </c>
      <c r="N109" s="71"/>
      <c r="O109" s="70">
        <v>16</v>
      </c>
      <c r="P109" s="71"/>
      <c r="Q109" s="70">
        <v>12</v>
      </c>
      <c r="R109" s="70">
        <v>18</v>
      </c>
      <c r="S109" s="71"/>
      <c r="T109" s="70">
        <v>3</v>
      </c>
      <c r="U109" s="70">
        <v>355</v>
      </c>
      <c r="V109" s="70">
        <v>1</v>
      </c>
      <c r="W109" s="70">
        <v>1</v>
      </c>
      <c r="X109" s="70">
        <v>11</v>
      </c>
      <c r="Y109" s="71"/>
      <c r="Z109" s="71"/>
      <c r="AA109" s="71"/>
      <c r="AB109" s="70">
        <v>1</v>
      </c>
      <c r="AC109" s="75">
        <v>3</v>
      </c>
      <c r="AD109" s="78">
        <f t="shared" si="4"/>
        <v>388</v>
      </c>
      <c r="AE109" s="78">
        <f t="shared" si="5"/>
        <v>1509</v>
      </c>
      <c r="AF109" s="78">
        <f t="shared" si="6"/>
        <v>55</v>
      </c>
    </row>
    <row r="110" spans="1:32" ht="15">
      <c r="A110" s="69" t="s">
        <v>162</v>
      </c>
      <c r="B110" s="69" t="s">
        <v>163</v>
      </c>
      <c r="C110" s="70">
        <f t="shared" si="7"/>
        <v>1086</v>
      </c>
      <c r="D110" s="70">
        <v>10</v>
      </c>
      <c r="E110" s="71"/>
      <c r="F110" s="71"/>
      <c r="G110" s="71"/>
      <c r="H110" s="70">
        <v>93</v>
      </c>
      <c r="I110" s="70">
        <v>3</v>
      </c>
      <c r="J110" s="70">
        <v>673</v>
      </c>
      <c r="K110" s="70">
        <v>19</v>
      </c>
      <c r="L110" s="71"/>
      <c r="M110" s="70">
        <v>1</v>
      </c>
      <c r="N110" s="71"/>
      <c r="O110" s="70">
        <v>9</v>
      </c>
      <c r="P110" s="71"/>
      <c r="Q110" s="70">
        <v>5</v>
      </c>
      <c r="R110" s="70">
        <v>14</v>
      </c>
      <c r="S110" s="71"/>
      <c r="T110" s="70">
        <v>1</v>
      </c>
      <c r="U110" s="70">
        <v>245</v>
      </c>
      <c r="V110" s="71"/>
      <c r="W110" s="71"/>
      <c r="X110" s="70">
        <v>11</v>
      </c>
      <c r="Y110" s="71"/>
      <c r="Z110" s="71"/>
      <c r="AA110" s="71"/>
      <c r="AB110" s="71"/>
      <c r="AC110" s="75">
        <v>2</v>
      </c>
      <c r="AD110" s="78">
        <f t="shared" si="4"/>
        <v>265</v>
      </c>
      <c r="AE110" s="78">
        <f t="shared" si="5"/>
        <v>786</v>
      </c>
      <c r="AF110" s="78">
        <f t="shared" si="6"/>
        <v>35</v>
      </c>
    </row>
    <row r="111" spans="1:32" ht="15">
      <c r="A111" s="69" t="s">
        <v>195</v>
      </c>
      <c r="B111" s="69" t="s">
        <v>196</v>
      </c>
      <c r="C111" s="70">
        <f t="shared" si="7"/>
        <v>983</v>
      </c>
      <c r="D111" s="70">
        <v>7</v>
      </c>
      <c r="E111" s="71"/>
      <c r="F111" s="71"/>
      <c r="G111" s="71"/>
      <c r="H111" s="70">
        <v>86</v>
      </c>
      <c r="I111" s="70">
        <v>1</v>
      </c>
      <c r="J111" s="70">
        <v>629</v>
      </c>
      <c r="K111" s="70">
        <v>9</v>
      </c>
      <c r="L111" s="71"/>
      <c r="M111" s="70">
        <v>1</v>
      </c>
      <c r="N111" s="71"/>
      <c r="O111" s="70">
        <v>10</v>
      </c>
      <c r="P111" s="71"/>
      <c r="Q111" s="70">
        <v>4</v>
      </c>
      <c r="R111" s="70">
        <v>9</v>
      </c>
      <c r="S111" s="71"/>
      <c r="T111" s="70">
        <v>1</v>
      </c>
      <c r="U111" s="70">
        <v>211</v>
      </c>
      <c r="V111" s="70">
        <v>4</v>
      </c>
      <c r="W111" s="71"/>
      <c r="X111" s="70">
        <v>8</v>
      </c>
      <c r="Y111" s="71"/>
      <c r="Z111" s="71"/>
      <c r="AA111" s="71"/>
      <c r="AB111" s="71"/>
      <c r="AC111" s="75">
        <v>3</v>
      </c>
      <c r="AD111" s="78">
        <f t="shared" si="4"/>
        <v>225</v>
      </c>
      <c r="AE111" s="78">
        <f t="shared" si="5"/>
        <v>725</v>
      </c>
      <c r="AF111" s="78">
        <f t="shared" si="6"/>
        <v>29</v>
      </c>
    </row>
    <row r="112" spans="1:32" ht="15">
      <c r="A112" s="69" t="s">
        <v>212</v>
      </c>
      <c r="B112" s="69" t="s">
        <v>213</v>
      </c>
      <c r="C112" s="70">
        <f t="shared" si="7"/>
        <v>766</v>
      </c>
      <c r="D112" s="70">
        <v>2</v>
      </c>
      <c r="E112" s="71"/>
      <c r="F112" s="70">
        <v>1</v>
      </c>
      <c r="G112" s="71"/>
      <c r="H112" s="70">
        <v>80</v>
      </c>
      <c r="I112" s="70">
        <v>1</v>
      </c>
      <c r="J112" s="70">
        <v>535</v>
      </c>
      <c r="K112" s="70">
        <v>15</v>
      </c>
      <c r="L112" s="71"/>
      <c r="M112" s="71"/>
      <c r="N112" s="71"/>
      <c r="O112" s="70">
        <v>5</v>
      </c>
      <c r="P112" s="71"/>
      <c r="Q112" s="70">
        <v>2</v>
      </c>
      <c r="R112" s="70">
        <v>7</v>
      </c>
      <c r="S112" s="71"/>
      <c r="T112" s="70">
        <v>1</v>
      </c>
      <c r="U112" s="70">
        <v>110</v>
      </c>
      <c r="V112" s="71"/>
      <c r="W112" s="71"/>
      <c r="X112" s="70">
        <v>7</v>
      </c>
      <c r="Y112" s="71"/>
      <c r="Z112" s="71"/>
      <c r="AA112" s="71"/>
      <c r="AB112" s="71"/>
      <c r="AC112" s="71"/>
      <c r="AD112" s="78">
        <f t="shared" si="4"/>
        <v>120</v>
      </c>
      <c r="AE112" s="78">
        <f t="shared" si="5"/>
        <v>630</v>
      </c>
      <c r="AF112" s="78">
        <f t="shared" si="6"/>
        <v>15</v>
      </c>
    </row>
    <row r="113" spans="1:32" ht="15">
      <c r="A113" s="69" t="s">
        <v>264</v>
      </c>
      <c r="B113" s="69" t="s">
        <v>265</v>
      </c>
      <c r="C113" s="70">
        <f t="shared" si="7"/>
        <v>473</v>
      </c>
      <c r="D113" s="70">
        <v>4</v>
      </c>
      <c r="E113" s="71"/>
      <c r="F113" s="71"/>
      <c r="G113" s="71"/>
      <c r="H113" s="70">
        <v>38</v>
      </c>
      <c r="I113" s="71"/>
      <c r="J113" s="70">
        <v>292</v>
      </c>
      <c r="K113" s="70">
        <v>6</v>
      </c>
      <c r="L113" s="71"/>
      <c r="M113" s="70">
        <v>2</v>
      </c>
      <c r="N113" s="70">
        <v>1</v>
      </c>
      <c r="O113" s="70">
        <v>8</v>
      </c>
      <c r="P113" s="71"/>
      <c r="Q113" s="70">
        <v>1</v>
      </c>
      <c r="R113" s="70">
        <v>3</v>
      </c>
      <c r="S113" s="71"/>
      <c r="T113" s="71"/>
      <c r="U113" s="70">
        <v>115</v>
      </c>
      <c r="V113" s="71"/>
      <c r="W113" s="71"/>
      <c r="X113" s="70">
        <v>1</v>
      </c>
      <c r="Y113" s="71"/>
      <c r="Z113" s="71"/>
      <c r="AA113" s="71"/>
      <c r="AB113" s="71"/>
      <c r="AC113" s="75">
        <v>2</v>
      </c>
      <c r="AD113" s="78">
        <f t="shared" si="4"/>
        <v>119</v>
      </c>
      <c r="AE113" s="78">
        <f t="shared" si="5"/>
        <v>338</v>
      </c>
      <c r="AF113" s="78">
        <f t="shared" si="6"/>
        <v>16</v>
      </c>
    </row>
    <row r="114" spans="1:32" ht="15">
      <c r="A114" s="69" t="s">
        <v>249</v>
      </c>
      <c r="B114" s="69" t="s">
        <v>250</v>
      </c>
      <c r="C114" s="70">
        <f t="shared" si="7"/>
        <v>1498</v>
      </c>
      <c r="D114" s="70">
        <v>12</v>
      </c>
      <c r="E114" s="71"/>
      <c r="F114" s="71"/>
      <c r="G114" s="71"/>
      <c r="H114" s="70">
        <v>182</v>
      </c>
      <c r="I114" s="70">
        <v>1</v>
      </c>
      <c r="J114" s="70">
        <v>861</v>
      </c>
      <c r="K114" s="70">
        <v>25</v>
      </c>
      <c r="L114" s="71"/>
      <c r="M114" s="71"/>
      <c r="N114" s="71"/>
      <c r="O114" s="70">
        <v>3</v>
      </c>
      <c r="P114" s="71"/>
      <c r="Q114" s="70">
        <v>6</v>
      </c>
      <c r="R114" s="70">
        <v>18</v>
      </c>
      <c r="S114" s="71"/>
      <c r="T114" s="70">
        <v>1</v>
      </c>
      <c r="U114" s="70">
        <v>375</v>
      </c>
      <c r="V114" s="71"/>
      <c r="W114" s="70">
        <v>2</v>
      </c>
      <c r="X114" s="70">
        <v>7</v>
      </c>
      <c r="Y114" s="71"/>
      <c r="Z114" s="71"/>
      <c r="AA114" s="71"/>
      <c r="AB114" s="71"/>
      <c r="AC114" s="75">
        <v>5</v>
      </c>
      <c r="AD114" s="78">
        <f t="shared" si="4"/>
        <v>400</v>
      </c>
      <c r="AE114" s="78">
        <f t="shared" si="5"/>
        <v>1068</v>
      </c>
      <c r="AF114" s="78">
        <f t="shared" si="6"/>
        <v>30</v>
      </c>
    </row>
    <row r="115" spans="1:32" ht="15">
      <c r="A115" s="69" t="s">
        <v>78</v>
      </c>
      <c r="B115" s="69" t="s">
        <v>79</v>
      </c>
      <c r="C115" s="70">
        <f t="shared" si="7"/>
        <v>55</v>
      </c>
      <c r="D115" s="71"/>
      <c r="E115" s="71"/>
      <c r="F115" s="71"/>
      <c r="G115" s="71"/>
      <c r="H115" s="70">
        <v>7</v>
      </c>
      <c r="I115" s="71"/>
      <c r="J115" s="70">
        <v>33</v>
      </c>
      <c r="K115" s="71"/>
      <c r="L115" s="71"/>
      <c r="M115" s="71"/>
      <c r="N115" s="71"/>
      <c r="O115" s="70">
        <v>1</v>
      </c>
      <c r="P115" s="71"/>
      <c r="Q115" s="71"/>
      <c r="R115" s="70">
        <v>1</v>
      </c>
      <c r="S115" s="71"/>
      <c r="T115" s="70">
        <v>1</v>
      </c>
      <c r="U115" s="70">
        <v>11</v>
      </c>
      <c r="V115" s="71"/>
      <c r="W115" s="71"/>
      <c r="X115" s="70">
        <v>1</v>
      </c>
      <c r="Y115" s="71"/>
      <c r="Z115" s="71"/>
      <c r="AA115" s="71"/>
      <c r="AB115" s="71"/>
      <c r="AC115" s="71"/>
      <c r="AD115" s="78">
        <f t="shared" si="4"/>
        <v>13</v>
      </c>
      <c r="AE115" s="78">
        <f t="shared" si="5"/>
        <v>40</v>
      </c>
      <c r="AF115" s="78">
        <f t="shared" si="6"/>
        <v>2</v>
      </c>
    </row>
    <row r="116" spans="1:32" ht="15">
      <c r="A116" s="69" t="s">
        <v>109</v>
      </c>
      <c r="B116" s="69" t="s">
        <v>110</v>
      </c>
      <c r="C116" s="70">
        <f t="shared" si="7"/>
        <v>105</v>
      </c>
      <c r="D116" s="70">
        <v>4</v>
      </c>
      <c r="E116" s="71"/>
      <c r="F116" s="71"/>
      <c r="G116" s="71"/>
      <c r="H116" s="70">
        <v>6</v>
      </c>
      <c r="I116" s="71"/>
      <c r="J116" s="70">
        <v>50</v>
      </c>
      <c r="K116" s="71"/>
      <c r="L116" s="71"/>
      <c r="M116" s="71"/>
      <c r="N116" s="71"/>
      <c r="O116" s="70">
        <v>2</v>
      </c>
      <c r="P116" s="71"/>
      <c r="Q116" s="70">
        <v>1</v>
      </c>
      <c r="R116" s="71"/>
      <c r="S116" s="71"/>
      <c r="T116" s="71"/>
      <c r="U116" s="70">
        <v>42</v>
      </c>
      <c r="V116" s="71"/>
      <c r="W116" s="71"/>
      <c r="X116" s="71"/>
      <c r="Y116" s="71"/>
      <c r="Z116" s="71"/>
      <c r="AA116" s="71"/>
      <c r="AB116" s="71"/>
      <c r="AC116" s="71"/>
      <c r="AD116" s="78">
        <f t="shared" si="4"/>
        <v>43</v>
      </c>
      <c r="AE116" s="78">
        <f t="shared" si="5"/>
        <v>56</v>
      </c>
      <c r="AF116" s="78">
        <f t="shared" si="6"/>
        <v>6</v>
      </c>
    </row>
    <row r="117" spans="1:32" ht="15">
      <c r="A117" s="69" t="s">
        <v>197</v>
      </c>
      <c r="B117" s="69" t="s">
        <v>198</v>
      </c>
      <c r="C117" s="70">
        <f t="shared" si="7"/>
        <v>153</v>
      </c>
      <c r="D117" s="70">
        <v>1</v>
      </c>
      <c r="E117" s="71"/>
      <c r="F117" s="71"/>
      <c r="G117" s="71"/>
      <c r="H117" s="70">
        <v>22</v>
      </c>
      <c r="I117" s="71"/>
      <c r="J117" s="70">
        <v>92</v>
      </c>
      <c r="K117" s="70">
        <v>1</v>
      </c>
      <c r="L117" s="71"/>
      <c r="M117" s="71"/>
      <c r="N117" s="71"/>
      <c r="O117" s="70">
        <v>1</v>
      </c>
      <c r="P117" s="71"/>
      <c r="Q117" s="70">
        <v>1</v>
      </c>
      <c r="R117" s="70">
        <v>1</v>
      </c>
      <c r="S117" s="71"/>
      <c r="T117" s="71"/>
      <c r="U117" s="70">
        <v>34</v>
      </c>
      <c r="V117" s="71"/>
      <c r="W117" s="71"/>
      <c r="X117" s="71"/>
      <c r="Y117" s="71"/>
      <c r="Z117" s="71"/>
      <c r="AA117" s="71"/>
      <c r="AB117" s="71"/>
      <c r="AC117" s="71"/>
      <c r="AD117" s="78">
        <f t="shared" si="4"/>
        <v>36</v>
      </c>
      <c r="AE117" s="78">
        <f t="shared" si="5"/>
        <v>115</v>
      </c>
      <c r="AF117" s="78">
        <f t="shared" si="6"/>
        <v>2</v>
      </c>
    </row>
    <row r="118" spans="1:32" ht="15">
      <c r="A118" s="69" t="s">
        <v>251</v>
      </c>
      <c r="B118" s="69" t="s">
        <v>252</v>
      </c>
      <c r="C118" s="70">
        <f t="shared" si="7"/>
        <v>114</v>
      </c>
      <c r="D118" s="70">
        <v>1</v>
      </c>
      <c r="E118" s="71"/>
      <c r="F118" s="71"/>
      <c r="G118" s="71"/>
      <c r="H118" s="70">
        <v>6</v>
      </c>
      <c r="I118" s="70">
        <v>1</v>
      </c>
      <c r="J118" s="70">
        <v>71</v>
      </c>
      <c r="K118" s="70">
        <v>2</v>
      </c>
      <c r="L118" s="71"/>
      <c r="M118" s="70">
        <v>1</v>
      </c>
      <c r="N118" s="71"/>
      <c r="O118" s="70">
        <v>2</v>
      </c>
      <c r="P118" s="71"/>
      <c r="Q118" s="70">
        <v>1</v>
      </c>
      <c r="R118" s="70">
        <v>1</v>
      </c>
      <c r="S118" s="71"/>
      <c r="T118" s="71"/>
      <c r="U118" s="70">
        <v>25</v>
      </c>
      <c r="V118" s="71"/>
      <c r="W118" s="71"/>
      <c r="X118" s="70">
        <v>2</v>
      </c>
      <c r="Y118" s="71"/>
      <c r="Z118" s="71"/>
      <c r="AA118" s="71"/>
      <c r="AB118" s="71"/>
      <c r="AC118" s="75">
        <v>1</v>
      </c>
      <c r="AD118" s="78">
        <f t="shared" si="4"/>
        <v>27</v>
      </c>
      <c r="AE118" s="78">
        <f t="shared" si="5"/>
        <v>80</v>
      </c>
      <c r="AF118" s="78">
        <f t="shared" si="6"/>
        <v>7</v>
      </c>
    </row>
    <row r="119" spans="1:32" ht="15">
      <c r="A119" s="69" t="s">
        <v>266</v>
      </c>
      <c r="B119" s="69" t="s">
        <v>267</v>
      </c>
      <c r="C119" s="70">
        <f t="shared" si="7"/>
        <v>795</v>
      </c>
      <c r="D119" s="70">
        <v>7</v>
      </c>
      <c r="E119" s="71"/>
      <c r="F119" s="71"/>
      <c r="G119" s="70">
        <v>2</v>
      </c>
      <c r="H119" s="70">
        <v>90</v>
      </c>
      <c r="I119" s="70">
        <v>2</v>
      </c>
      <c r="J119" s="70">
        <v>476</v>
      </c>
      <c r="K119" s="70">
        <v>11</v>
      </c>
      <c r="L119" s="71"/>
      <c r="M119" s="70">
        <v>6</v>
      </c>
      <c r="N119" s="71"/>
      <c r="O119" s="70">
        <v>38</v>
      </c>
      <c r="P119" s="71"/>
      <c r="Q119" s="70">
        <v>2</v>
      </c>
      <c r="R119" s="70">
        <v>10</v>
      </c>
      <c r="S119" s="71"/>
      <c r="T119" s="71"/>
      <c r="U119" s="70">
        <v>142</v>
      </c>
      <c r="V119" s="71"/>
      <c r="W119" s="70">
        <v>2</v>
      </c>
      <c r="X119" s="70">
        <v>7</v>
      </c>
      <c r="Y119" s="71"/>
      <c r="Z119" s="71"/>
      <c r="AA119" s="71"/>
      <c r="AB119" s="71"/>
      <c r="AC119" s="71"/>
      <c r="AD119" s="78">
        <f t="shared" si="4"/>
        <v>154</v>
      </c>
      <c r="AE119" s="78">
        <f t="shared" si="5"/>
        <v>583</v>
      </c>
      <c r="AF119" s="78">
        <f t="shared" si="6"/>
        <v>58</v>
      </c>
    </row>
    <row r="120" spans="1:32" ht="15">
      <c r="A120" s="69" t="s">
        <v>52</v>
      </c>
      <c r="B120" s="69" t="s">
        <v>53</v>
      </c>
      <c r="C120" s="70">
        <f t="shared" si="7"/>
        <v>5935</v>
      </c>
      <c r="D120" s="70">
        <v>20</v>
      </c>
      <c r="E120" s="71"/>
      <c r="F120" s="71"/>
      <c r="G120" s="70">
        <v>2</v>
      </c>
      <c r="H120" s="70">
        <v>737</v>
      </c>
      <c r="I120" s="70">
        <v>15</v>
      </c>
      <c r="J120" s="70">
        <v>3543</v>
      </c>
      <c r="K120" s="70">
        <v>105</v>
      </c>
      <c r="L120" s="70">
        <v>2</v>
      </c>
      <c r="M120" s="70">
        <v>9</v>
      </c>
      <c r="N120" s="70">
        <v>5</v>
      </c>
      <c r="O120" s="70">
        <v>30</v>
      </c>
      <c r="P120" s="70">
        <v>1</v>
      </c>
      <c r="Q120" s="70">
        <v>13</v>
      </c>
      <c r="R120" s="70">
        <v>77</v>
      </c>
      <c r="S120" s="70">
        <v>1</v>
      </c>
      <c r="T120" s="70">
        <v>9</v>
      </c>
      <c r="U120" s="70">
        <v>1340</v>
      </c>
      <c r="V120" s="70">
        <v>1</v>
      </c>
      <c r="W120" s="70">
        <v>2</v>
      </c>
      <c r="X120" s="70">
        <v>15</v>
      </c>
      <c r="Y120" s="70">
        <v>2</v>
      </c>
      <c r="Z120" s="71"/>
      <c r="AA120" s="71"/>
      <c r="AB120" s="70">
        <v>2</v>
      </c>
      <c r="AC120" s="75">
        <v>4</v>
      </c>
      <c r="AD120" s="78">
        <f t="shared" si="4"/>
        <v>1441</v>
      </c>
      <c r="AE120" s="78">
        <f t="shared" si="5"/>
        <v>4394</v>
      </c>
      <c r="AF120" s="78">
        <f t="shared" si="6"/>
        <v>99</v>
      </c>
    </row>
    <row r="121" spans="1:32" ht="15">
      <c r="A121" s="69" t="s">
        <v>80</v>
      </c>
      <c r="B121" s="69" t="s">
        <v>81</v>
      </c>
      <c r="C121" s="70">
        <f t="shared" si="7"/>
        <v>1004</v>
      </c>
      <c r="D121" s="70">
        <v>4</v>
      </c>
      <c r="E121" s="71"/>
      <c r="F121" s="71"/>
      <c r="G121" s="71"/>
      <c r="H121" s="70">
        <v>120</v>
      </c>
      <c r="I121" s="70">
        <v>3</v>
      </c>
      <c r="J121" s="70">
        <v>501</v>
      </c>
      <c r="K121" s="70">
        <v>12</v>
      </c>
      <c r="L121" s="71"/>
      <c r="M121" s="70">
        <v>2</v>
      </c>
      <c r="N121" s="71"/>
      <c r="O121" s="70">
        <v>5</v>
      </c>
      <c r="P121" s="71"/>
      <c r="Q121" s="70">
        <v>3</v>
      </c>
      <c r="R121" s="70">
        <v>12</v>
      </c>
      <c r="S121" s="70">
        <v>1</v>
      </c>
      <c r="T121" s="70">
        <v>4</v>
      </c>
      <c r="U121" s="70">
        <v>325</v>
      </c>
      <c r="V121" s="71"/>
      <c r="W121" s="70">
        <v>3</v>
      </c>
      <c r="X121" s="70">
        <v>8</v>
      </c>
      <c r="Y121" s="71"/>
      <c r="Z121" s="71"/>
      <c r="AA121" s="71"/>
      <c r="AB121" s="71"/>
      <c r="AC121" s="75">
        <v>1</v>
      </c>
      <c r="AD121" s="78">
        <f t="shared" si="4"/>
        <v>345</v>
      </c>
      <c r="AE121" s="78">
        <f t="shared" si="5"/>
        <v>635</v>
      </c>
      <c r="AF121" s="78">
        <f t="shared" si="6"/>
        <v>24</v>
      </c>
    </row>
    <row r="122" spans="1:32" ht="15">
      <c r="A122" s="69" t="s">
        <v>111</v>
      </c>
      <c r="B122" s="69" t="s">
        <v>112</v>
      </c>
      <c r="C122" s="70">
        <f t="shared" si="7"/>
        <v>1361</v>
      </c>
      <c r="D122" s="70">
        <v>5</v>
      </c>
      <c r="E122" s="71"/>
      <c r="F122" s="71"/>
      <c r="G122" s="71"/>
      <c r="H122" s="70">
        <v>132</v>
      </c>
      <c r="I122" s="70">
        <v>1</v>
      </c>
      <c r="J122" s="70">
        <v>862</v>
      </c>
      <c r="K122" s="70">
        <v>24</v>
      </c>
      <c r="L122" s="71"/>
      <c r="M122" s="70">
        <v>2</v>
      </c>
      <c r="N122" s="71"/>
      <c r="O122" s="70">
        <v>15</v>
      </c>
      <c r="P122" s="71"/>
      <c r="Q122" s="70">
        <v>3</v>
      </c>
      <c r="R122" s="70">
        <v>16</v>
      </c>
      <c r="S122" s="71"/>
      <c r="T122" s="71"/>
      <c r="U122" s="70">
        <v>292</v>
      </c>
      <c r="V122" s="71"/>
      <c r="W122" s="70">
        <v>1</v>
      </c>
      <c r="X122" s="70">
        <v>7</v>
      </c>
      <c r="Y122" s="71"/>
      <c r="Z122" s="71"/>
      <c r="AA122" s="71"/>
      <c r="AB122" s="71"/>
      <c r="AC122" s="75">
        <v>1</v>
      </c>
      <c r="AD122" s="78">
        <f t="shared" si="4"/>
        <v>311</v>
      </c>
      <c r="AE122" s="78">
        <f t="shared" si="5"/>
        <v>1020</v>
      </c>
      <c r="AF122" s="78">
        <f t="shared" si="6"/>
        <v>30</v>
      </c>
    </row>
    <row r="123" spans="1:32" ht="15">
      <c r="A123" s="69" t="s">
        <v>145</v>
      </c>
      <c r="B123" s="69" t="s">
        <v>146</v>
      </c>
      <c r="C123" s="70">
        <f t="shared" si="7"/>
        <v>193</v>
      </c>
      <c r="D123" s="70">
        <v>5</v>
      </c>
      <c r="E123" s="71"/>
      <c r="F123" s="71"/>
      <c r="G123" s="71"/>
      <c r="H123" s="70">
        <v>30</v>
      </c>
      <c r="I123" s="71"/>
      <c r="J123" s="70">
        <v>83</v>
      </c>
      <c r="K123" s="70">
        <v>2</v>
      </c>
      <c r="L123" s="71"/>
      <c r="M123" s="71"/>
      <c r="N123" s="71"/>
      <c r="O123" s="71"/>
      <c r="P123" s="71"/>
      <c r="Q123" s="70">
        <v>1</v>
      </c>
      <c r="R123" s="71"/>
      <c r="S123" s="71"/>
      <c r="T123" s="70">
        <v>2</v>
      </c>
      <c r="U123" s="70">
        <v>67</v>
      </c>
      <c r="V123" s="71"/>
      <c r="W123" s="70">
        <v>2</v>
      </c>
      <c r="X123" s="70">
        <v>1</v>
      </c>
      <c r="Y123" s="71"/>
      <c r="Z123" s="71"/>
      <c r="AA123" s="71"/>
      <c r="AB123" s="71"/>
      <c r="AC123" s="71"/>
      <c r="AD123" s="78">
        <f t="shared" si="4"/>
        <v>70</v>
      </c>
      <c r="AE123" s="78">
        <f t="shared" si="5"/>
        <v>115</v>
      </c>
      <c r="AF123" s="78">
        <f t="shared" si="6"/>
        <v>8</v>
      </c>
    </row>
    <row r="124" spans="1:32" ht="15">
      <c r="A124" s="69" t="s">
        <v>56</v>
      </c>
      <c r="B124" s="69" t="s">
        <v>57</v>
      </c>
      <c r="C124" s="70">
        <f t="shared" si="7"/>
        <v>1399</v>
      </c>
      <c r="D124" s="70">
        <v>3</v>
      </c>
      <c r="E124" s="71"/>
      <c r="F124" s="70">
        <v>1</v>
      </c>
      <c r="G124" s="71"/>
      <c r="H124" s="70">
        <v>49</v>
      </c>
      <c r="I124" s="70">
        <v>4</v>
      </c>
      <c r="J124" s="70">
        <v>909</v>
      </c>
      <c r="K124" s="70">
        <v>6</v>
      </c>
      <c r="L124" s="71"/>
      <c r="M124" s="70">
        <v>1</v>
      </c>
      <c r="N124" s="71"/>
      <c r="O124" s="70">
        <v>3</v>
      </c>
      <c r="P124" s="71"/>
      <c r="Q124" s="70">
        <v>6</v>
      </c>
      <c r="R124" s="70">
        <v>26</v>
      </c>
      <c r="S124" s="70">
        <v>1</v>
      </c>
      <c r="T124" s="70">
        <v>1</v>
      </c>
      <c r="U124" s="70">
        <v>343</v>
      </c>
      <c r="V124" s="70">
        <v>1</v>
      </c>
      <c r="W124" s="70">
        <v>2</v>
      </c>
      <c r="X124" s="70">
        <v>37</v>
      </c>
      <c r="Y124" s="71"/>
      <c r="Z124" s="71"/>
      <c r="AA124" s="71"/>
      <c r="AB124" s="71"/>
      <c r="AC124" s="75">
        <v>6</v>
      </c>
      <c r="AD124" s="78">
        <f t="shared" si="4"/>
        <v>377</v>
      </c>
      <c r="AE124" s="78">
        <f t="shared" si="5"/>
        <v>965</v>
      </c>
      <c r="AF124" s="78">
        <f t="shared" si="6"/>
        <v>55</v>
      </c>
    </row>
    <row r="125" spans="1:32" ht="15">
      <c r="B125" s="73" t="s">
        <v>593</v>
      </c>
      <c r="C125" s="73">
        <f>SUM(C3:C124)</f>
        <v>60367</v>
      </c>
      <c r="D125" s="73">
        <f t="shared" ref="D125:AC125" si="8">SUM(D3:D124)</f>
        <v>435</v>
      </c>
      <c r="E125" s="73">
        <f t="shared" si="8"/>
        <v>12</v>
      </c>
      <c r="F125" s="73">
        <f t="shared" si="8"/>
        <v>3</v>
      </c>
      <c r="G125" s="73">
        <f t="shared" si="8"/>
        <v>36</v>
      </c>
      <c r="H125" s="73">
        <f t="shared" si="8"/>
        <v>5767</v>
      </c>
      <c r="I125" s="73">
        <f t="shared" si="8"/>
        <v>126</v>
      </c>
      <c r="J125" s="73">
        <f t="shared" si="8"/>
        <v>34699</v>
      </c>
      <c r="K125" s="73">
        <f t="shared" si="8"/>
        <v>840</v>
      </c>
      <c r="L125" s="73">
        <f t="shared" si="8"/>
        <v>6</v>
      </c>
      <c r="M125" s="73">
        <f t="shared" si="8"/>
        <v>77</v>
      </c>
      <c r="N125" s="73">
        <f t="shared" si="8"/>
        <v>9</v>
      </c>
      <c r="O125" s="73">
        <f t="shared" si="8"/>
        <v>508</v>
      </c>
      <c r="P125" s="73">
        <f t="shared" si="8"/>
        <v>3</v>
      </c>
      <c r="Q125" s="73">
        <f t="shared" si="8"/>
        <v>154</v>
      </c>
      <c r="R125" s="73">
        <f t="shared" si="8"/>
        <v>662</v>
      </c>
      <c r="S125" s="73">
        <f t="shared" si="8"/>
        <v>6</v>
      </c>
      <c r="T125" s="73">
        <f t="shared" si="8"/>
        <v>93</v>
      </c>
      <c r="U125" s="73">
        <f t="shared" si="8"/>
        <v>16199</v>
      </c>
      <c r="V125" s="73">
        <f t="shared" si="8"/>
        <v>39</v>
      </c>
      <c r="W125" s="73">
        <f t="shared" si="8"/>
        <v>60</v>
      </c>
      <c r="X125" s="73">
        <f t="shared" si="8"/>
        <v>461</v>
      </c>
      <c r="Y125" s="73">
        <f t="shared" si="8"/>
        <v>9</v>
      </c>
      <c r="Z125" s="73">
        <f t="shared" si="8"/>
        <v>1</v>
      </c>
      <c r="AA125" s="73">
        <f t="shared" si="8"/>
        <v>2</v>
      </c>
      <c r="AB125" s="73">
        <f t="shared" si="8"/>
        <v>16</v>
      </c>
      <c r="AC125" s="76">
        <f t="shared" si="8"/>
        <v>144</v>
      </c>
      <c r="AD125" s="78">
        <f>SUM(AD2:AD124)</f>
        <v>22521</v>
      </c>
      <c r="AE125" s="78">
        <f>SUM(AE3:AE124)</f>
        <v>41383</v>
      </c>
      <c r="AF125" s="78">
        <f>SUM(AF3:AF124)</f>
        <v>1813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CUPdata</vt:lpstr>
      <vt:lpstr>เปรียบเทียบHDCสปสชdbpop28กพ65_</vt:lpstr>
      <vt:lpstr>data_UC28กพ2565สปสช</vt:lpstr>
      <vt:lpstr>data02-2565สปสช</vt:lpstr>
      <vt:lpstr>dataHDC28-02-2565</vt:lpstr>
      <vt:lpstr>UC_dbpop2565_03_01</vt:lpstr>
      <vt:lpstr>สิทธิอื่นๆ_dbpop2565_03_01</vt:lpstr>
      <vt:lpstr>เปรียบเทียบHDCสปสชdbpop28กพ65_!Print_Titles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chan_lap</dc:creator>
  <cp:lastModifiedBy>chan_lap</cp:lastModifiedBy>
  <cp:lastPrinted>2022-03-07T03:28:10Z</cp:lastPrinted>
  <dcterms:created xsi:type="dcterms:W3CDTF">2020-09-09T03:27:20Z</dcterms:created>
  <dcterms:modified xsi:type="dcterms:W3CDTF">2022-03-11T08:34:46Z</dcterms:modified>
</cp:coreProperties>
</file>