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20115" windowHeight="7485"/>
  </bookViews>
  <sheets>
    <sheet name="ประชากร1เมษายน_2565" sheetId="1" r:id="rId1"/>
    <sheet name="UC-wel1-04-65" sheetId="7" r:id="rId2"/>
    <sheet name="ประกันสังคม" sheetId="4" r:id="rId3"/>
    <sheet name="สิทธิอื่นๆ" sheetId="6" r:id="rId4"/>
    <sheet name="Sheet1" sheetId="8" r:id="rId5"/>
  </sheets>
  <calcPr calcId="125725"/>
</workbook>
</file>

<file path=xl/calcChain.xml><?xml version="1.0" encoding="utf-8"?>
<calcChain xmlns="http://schemas.openxmlformats.org/spreadsheetml/2006/main">
  <c r="F13" i="8"/>
  <c r="E169" i="1"/>
  <c r="H169" s="1"/>
  <c r="E31"/>
  <c r="H160"/>
  <c r="H161"/>
  <c r="H162"/>
  <c r="H163"/>
  <c r="H164"/>
  <c r="H165"/>
  <c r="H166"/>
  <c r="H167"/>
  <c r="H168"/>
  <c r="H170"/>
  <c r="H159"/>
  <c r="F171"/>
  <c r="G171"/>
  <c r="E171"/>
  <c r="H171" s="1"/>
  <c r="E13" i="8"/>
  <c r="F12"/>
  <c r="E12"/>
  <c r="F11"/>
  <c r="E11"/>
  <c r="E136" i="4"/>
  <c r="D136"/>
  <c r="D156" i="1"/>
  <c r="H2" l="1"/>
  <c r="H138"/>
  <c r="H139"/>
  <c r="H140"/>
  <c r="H141"/>
  <c r="H142"/>
  <c r="H143"/>
  <c r="H144"/>
  <c r="H137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16"/>
  <c r="H108"/>
  <c r="H109"/>
  <c r="H110"/>
  <c r="H111"/>
  <c r="H112"/>
  <c r="H113"/>
  <c r="H114"/>
  <c r="H107"/>
  <c r="H90"/>
  <c r="H91"/>
  <c r="H92"/>
  <c r="H93"/>
  <c r="H94"/>
  <c r="H95"/>
  <c r="H96"/>
  <c r="H97"/>
  <c r="H98"/>
  <c r="H99"/>
  <c r="H100"/>
  <c r="H101"/>
  <c r="H102"/>
  <c r="H103"/>
  <c r="H104"/>
  <c r="H105"/>
  <c r="H89"/>
  <c r="H87"/>
  <c r="H80"/>
  <c r="H81"/>
  <c r="H82"/>
  <c r="H83"/>
  <c r="H84"/>
  <c r="H85"/>
  <c r="H86"/>
  <c r="H79"/>
  <c r="H62"/>
  <c r="H63"/>
  <c r="H64"/>
  <c r="H65"/>
  <c r="H66"/>
  <c r="H67"/>
  <c r="H68"/>
  <c r="H69"/>
  <c r="H70"/>
  <c r="H71"/>
  <c r="H72"/>
  <c r="H73"/>
  <c r="H74"/>
  <c r="H75"/>
  <c r="H76"/>
  <c r="H77"/>
  <c r="H61"/>
  <c r="H45"/>
  <c r="H46"/>
  <c r="H47"/>
  <c r="H48"/>
  <c r="H49"/>
  <c r="H50"/>
  <c r="H51"/>
  <c r="H52"/>
  <c r="H53"/>
  <c r="H54"/>
  <c r="H55"/>
  <c r="H56"/>
  <c r="H57"/>
  <c r="H58"/>
  <c r="H59"/>
  <c r="H44"/>
  <c r="H33"/>
  <c r="H34"/>
  <c r="H35"/>
  <c r="H36"/>
  <c r="H37"/>
  <c r="H38"/>
  <c r="H39"/>
  <c r="H40"/>
  <c r="H41"/>
  <c r="H42"/>
  <c r="H32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4"/>
  <c r="H5"/>
  <c r="H6"/>
  <c r="H7"/>
  <c r="H8"/>
  <c r="H9"/>
  <c r="H10"/>
  <c r="H11"/>
  <c r="H3"/>
  <c r="C33" i="4"/>
  <c r="D135"/>
  <c r="C46"/>
  <c r="C62"/>
  <c r="C70"/>
  <c r="C24"/>
  <c r="E30" i="1"/>
  <c r="C86" i="4"/>
  <c r="C93"/>
  <c r="C111"/>
  <c r="C117"/>
  <c r="E60" i="1"/>
  <c r="F60"/>
  <c r="G60"/>
  <c r="E145"/>
  <c r="F145"/>
  <c r="G145"/>
  <c r="E136"/>
  <c r="F136"/>
  <c r="G136"/>
  <c r="E115"/>
  <c r="F115"/>
  <c r="G115"/>
  <c r="E106"/>
  <c r="F106"/>
  <c r="G106"/>
  <c r="E88"/>
  <c r="F88"/>
  <c r="G88"/>
  <c r="E78"/>
  <c r="F78"/>
  <c r="G78"/>
  <c r="E43"/>
  <c r="F43"/>
  <c r="G43"/>
  <c r="F31"/>
  <c r="F30" s="1"/>
  <c r="G31"/>
  <c r="G30" s="1"/>
  <c r="D133" i="6"/>
  <c r="E133"/>
  <c r="F133"/>
  <c r="G133"/>
  <c r="H133"/>
  <c r="I133"/>
  <c r="J133"/>
  <c r="K133"/>
  <c r="L133"/>
  <c r="M133"/>
  <c r="N133"/>
  <c r="O133"/>
  <c r="P133"/>
  <c r="Q133"/>
  <c r="R133"/>
  <c r="S133"/>
  <c r="T133"/>
  <c r="C133"/>
  <c r="T3"/>
  <c r="T4"/>
  <c r="T5"/>
  <c r="T6"/>
  <c r="T7"/>
  <c r="T8"/>
  <c r="T9"/>
  <c r="T10"/>
  <c r="T11"/>
  <c r="T12"/>
  <c r="T13"/>
  <c r="T14"/>
  <c r="T15"/>
  <c r="T16"/>
  <c r="T17"/>
  <c r="T18"/>
  <c r="T19"/>
  <c r="T20"/>
  <c r="T21"/>
  <c r="T22"/>
  <c r="T24"/>
  <c r="T25"/>
  <c r="T26"/>
  <c r="T27"/>
  <c r="T28"/>
  <c r="T29"/>
  <c r="T30"/>
  <c r="T31"/>
  <c r="T33"/>
  <c r="T34"/>
  <c r="T35"/>
  <c r="T36"/>
  <c r="T37"/>
  <c r="T38"/>
  <c r="T39"/>
  <c r="T40"/>
  <c r="T41"/>
  <c r="T42"/>
  <c r="T43"/>
  <c r="T44"/>
  <c r="T46"/>
  <c r="T47"/>
  <c r="T48"/>
  <c r="T49"/>
  <c r="T50"/>
  <c r="T51"/>
  <c r="T52"/>
  <c r="T53"/>
  <c r="T54"/>
  <c r="T55"/>
  <c r="T56"/>
  <c r="T57"/>
  <c r="T58"/>
  <c r="T59"/>
  <c r="T60"/>
  <c r="T62"/>
  <c r="T63"/>
  <c r="T64"/>
  <c r="T65"/>
  <c r="T66"/>
  <c r="T67"/>
  <c r="T68"/>
  <c r="T70"/>
  <c r="T71"/>
  <c r="T72"/>
  <c r="T73"/>
  <c r="T74"/>
  <c r="T75"/>
  <c r="T76"/>
  <c r="T77"/>
  <c r="T78"/>
  <c r="T79"/>
  <c r="T80"/>
  <c r="T81"/>
  <c r="T82"/>
  <c r="T83"/>
  <c r="T84"/>
  <c r="T86"/>
  <c r="T87"/>
  <c r="T88"/>
  <c r="T89"/>
  <c r="T90"/>
  <c r="T91"/>
  <c r="T93"/>
  <c r="T94"/>
  <c r="T95"/>
  <c r="T96"/>
  <c r="T97"/>
  <c r="T98"/>
  <c r="T99"/>
  <c r="T100"/>
  <c r="T101"/>
  <c r="T102"/>
  <c r="T103"/>
  <c r="T104"/>
  <c r="T105"/>
  <c r="T106"/>
  <c r="T107"/>
  <c r="T108"/>
  <c r="T109"/>
  <c r="T111"/>
  <c r="T112"/>
  <c r="T113"/>
  <c r="T114"/>
  <c r="T115"/>
  <c r="T117"/>
  <c r="T118"/>
  <c r="T119"/>
  <c r="T120"/>
  <c r="T121"/>
  <c r="T122"/>
  <c r="T123"/>
  <c r="T124"/>
  <c r="T125"/>
  <c r="T126"/>
  <c r="T127"/>
  <c r="T128"/>
  <c r="T129"/>
  <c r="T130"/>
  <c r="T131"/>
  <c r="T132"/>
  <c r="T2"/>
  <c r="S3"/>
  <c r="S4"/>
  <c r="S5"/>
  <c r="S6"/>
  <c r="S7"/>
  <c r="S8"/>
  <c r="S9"/>
  <c r="S10"/>
  <c r="S11"/>
  <c r="S12"/>
  <c r="S13"/>
  <c r="S14"/>
  <c r="S15"/>
  <c r="S16"/>
  <c r="S17"/>
  <c r="S18"/>
  <c r="S19"/>
  <c r="S20"/>
  <c r="S21"/>
  <c r="S22"/>
  <c r="S24"/>
  <c r="S25"/>
  <c r="S26"/>
  <c r="S27"/>
  <c r="S28"/>
  <c r="S29"/>
  <c r="S30"/>
  <c r="S31"/>
  <c r="S33"/>
  <c r="S34"/>
  <c r="S35"/>
  <c r="S36"/>
  <c r="S37"/>
  <c r="S38"/>
  <c r="S39"/>
  <c r="S40"/>
  <c r="S41"/>
  <c r="S42"/>
  <c r="S43"/>
  <c r="S44"/>
  <c r="S46"/>
  <c r="S47"/>
  <c r="S48"/>
  <c r="S49"/>
  <c r="S50"/>
  <c r="S51"/>
  <c r="S52"/>
  <c r="S53"/>
  <c r="S54"/>
  <c r="S55"/>
  <c r="S56"/>
  <c r="S57"/>
  <c r="S58"/>
  <c r="S59"/>
  <c r="S60"/>
  <c r="S62"/>
  <c r="S63"/>
  <c r="S64"/>
  <c r="S65"/>
  <c r="S66"/>
  <c r="S67"/>
  <c r="S68"/>
  <c r="S70"/>
  <c r="S71"/>
  <c r="S72"/>
  <c r="S73"/>
  <c r="S74"/>
  <c r="S75"/>
  <c r="S76"/>
  <c r="S77"/>
  <c r="S78"/>
  <c r="S79"/>
  <c r="S80"/>
  <c r="S81"/>
  <c r="S82"/>
  <c r="S83"/>
  <c r="S84"/>
  <c r="S86"/>
  <c r="S87"/>
  <c r="S88"/>
  <c r="S89"/>
  <c r="S90"/>
  <c r="S91"/>
  <c r="S93"/>
  <c r="S94"/>
  <c r="S95"/>
  <c r="S96"/>
  <c r="S97"/>
  <c r="S98"/>
  <c r="S99"/>
  <c r="S100"/>
  <c r="S101"/>
  <c r="S102"/>
  <c r="S103"/>
  <c r="S104"/>
  <c r="S105"/>
  <c r="S106"/>
  <c r="S107"/>
  <c r="S108"/>
  <c r="S109"/>
  <c r="S111"/>
  <c r="S112"/>
  <c r="S113"/>
  <c r="S114"/>
  <c r="S115"/>
  <c r="S117"/>
  <c r="S118"/>
  <c r="S119"/>
  <c r="S120"/>
  <c r="S121"/>
  <c r="S122"/>
  <c r="S123"/>
  <c r="S124"/>
  <c r="S125"/>
  <c r="S126"/>
  <c r="S127"/>
  <c r="S128"/>
  <c r="S129"/>
  <c r="S130"/>
  <c r="S131"/>
  <c r="S132"/>
  <c r="S2"/>
  <c r="E146" i="1" l="1"/>
  <c r="E147"/>
  <c r="H136"/>
  <c r="H145"/>
  <c r="H115"/>
  <c r="H106"/>
  <c r="H88"/>
  <c r="G146"/>
  <c r="F146"/>
  <c r="H60"/>
  <c r="G147"/>
  <c r="F147"/>
  <c r="K147"/>
  <c r="J147"/>
  <c r="K146"/>
  <c r="J146"/>
  <c r="D145"/>
  <c r="I144"/>
  <c r="I143"/>
  <c r="I142"/>
  <c r="I141"/>
  <c r="I140"/>
  <c r="I139"/>
  <c r="I138"/>
  <c r="I137"/>
  <c r="D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D115"/>
  <c r="J114"/>
  <c r="K114" s="1"/>
  <c r="J113"/>
  <c r="K113" s="1"/>
  <c r="J112"/>
  <c r="K112" s="1"/>
  <c r="J111"/>
  <c r="K111" s="1"/>
  <c r="J110"/>
  <c r="K110" s="1"/>
  <c r="J109"/>
  <c r="K109" s="1"/>
  <c r="J108"/>
  <c r="K108" s="1"/>
  <c r="I107"/>
  <c r="D106"/>
  <c r="I105"/>
  <c r="I104"/>
  <c r="I103"/>
  <c r="I102"/>
  <c r="I101"/>
  <c r="I100"/>
  <c r="I99"/>
  <c r="I98"/>
  <c r="I97"/>
  <c r="I96"/>
  <c r="I95"/>
  <c r="I94"/>
  <c r="I93"/>
  <c r="I92"/>
  <c r="I91"/>
  <c r="I90"/>
  <c r="I89"/>
  <c r="D88"/>
  <c r="J87"/>
  <c r="K87" s="1"/>
  <c r="J86"/>
  <c r="K86" s="1"/>
  <c r="J85"/>
  <c r="K85" s="1"/>
  <c r="J84"/>
  <c r="K84" s="1"/>
  <c r="J83"/>
  <c r="K83" s="1"/>
  <c r="J82"/>
  <c r="K82" s="1"/>
  <c r="J81"/>
  <c r="K81" s="1"/>
  <c r="J80"/>
  <c r="K80" s="1"/>
  <c r="I79"/>
  <c r="D78"/>
  <c r="I77"/>
  <c r="I76"/>
  <c r="I75"/>
  <c r="I74"/>
  <c r="I73"/>
  <c r="I72"/>
  <c r="I71"/>
  <c r="I70"/>
  <c r="I69"/>
  <c r="I68"/>
  <c r="I67"/>
  <c r="I66"/>
  <c r="I65"/>
  <c r="I64"/>
  <c r="I63"/>
  <c r="I62"/>
  <c r="I61"/>
  <c r="D60"/>
  <c r="J59"/>
  <c r="K59" s="1"/>
  <c r="J58"/>
  <c r="K58" s="1"/>
  <c r="J57"/>
  <c r="K57" s="1"/>
  <c r="J56"/>
  <c r="K56" s="1"/>
  <c r="J55"/>
  <c r="K55" s="1"/>
  <c r="J54"/>
  <c r="K54" s="1"/>
  <c r="J53"/>
  <c r="K53" s="1"/>
  <c r="J52"/>
  <c r="K52" s="1"/>
  <c r="J51"/>
  <c r="K51" s="1"/>
  <c r="J50"/>
  <c r="K50" s="1"/>
  <c r="J49"/>
  <c r="K49" s="1"/>
  <c r="J48"/>
  <c r="K48" s="1"/>
  <c r="J47"/>
  <c r="K47" s="1"/>
  <c r="J46"/>
  <c r="K46" s="1"/>
  <c r="J45"/>
  <c r="K45" s="1"/>
  <c r="I44"/>
  <c r="D43"/>
  <c r="I42"/>
  <c r="I41"/>
  <c r="I40"/>
  <c r="I39"/>
  <c r="I38"/>
  <c r="I37"/>
  <c r="I36"/>
  <c r="I35"/>
  <c r="I34"/>
  <c r="I33"/>
  <c r="I32"/>
  <c r="D31"/>
  <c r="D30" s="1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108" l="1"/>
  <c r="I109"/>
  <c r="I110"/>
  <c r="I111"/>
  <c r="I112"/>
  <c r="I113"/>
  <c r="I114"/>
  <c r="I80"/>
  <c r="I81"/>
  <c r="I82"/>
  <c r="I83"/>
  <c r="I84"/>
  <c r="I85"/>
  <c r="I86"/>
  <c r="I87"/>
  <c r="I45"/>
  <c r="I46"/>
  <c r="I47"/>
  <c r="I48"/>
  <c r="I49"/>
  <c r="I50"/>
  <c r="I51"/>
  <c r="I52"/>
  <c r="I53"/>
  <c r="I54"/>
  <c r="I55"/>
  <c r="I56"/>
  <c r="I57"/>
  <c r="I58"/>
  <c r="I59"/>
  <c r="H31"/>
  <c r="D146"/>
  <c r="D147"/>
  <c r="J2"/>
  <c r="K2" s="1"/>
  <c r="J3"/>
  <c r="K3" s="1"/>
  <c r="J4"/>
  <c r="K4" s="1"/>
  <c r="J5"/>
  <c r="K5" s="1"/>
  <c r="J6"/>
  <c r="K6" s="1"/>
  <c r="J7"/>
  <c r="K7" s="1"/>
  <c r="J8"/>
  <c r="K8" s="1"/>
  <c r="J9"/>
  <c r="K9" s="1"/>
  <c r="J10"/>
  <c r="K10" s="1"/>
  <c r="J11"/>
  <c r="K11" s="1"/>
  <c r="J12"/>
  <c r="K12" s="1"/>
  <c r="J13"/>
  <c r="K13" s="1"/>
  <c r="J14"/>
  <c r="K14" s="1"/>
  <c r="J15"/>
  <c r="K15" s="1"/>
  <c r="J16"/>
  <c r="K16" s="1"/>
  <c r="J17"/>
  <c r="K17" s="1"/>
  <c r="J18"/>
  <c r="K18" s="1"/>
  <c r="J19"/>
  <c r="K19" s="1"/>
  <c r="J20"/>
  <c r="K20" s="1"/>
  <c r="J21"/>
  <c r="K21" s="1"/>
  <c r="J22"/>
  <c r="K22" s="1"/>
  <c r="J23"/>
  <c r="K23" s="1"/>
  <c r="J24"/>
  <c r="K24" s="1"/>
  <c r="J25"/>
  <c r="K25" s="1"/>
  <c r="J26"/>
  <c r="K26" s="1"/>
  <c r="J27"/>
  <c r="K27" s="1"/>
  <c r="J28"/>
  <c r="K28" s="1"/>
  <c r="J29"/>
  <c r="K29" s="1"/>
  <c r="J32"/>
  <c r="K32" s="1"/>
  <c r="J33"/>
  <c r="K33" s="1"/>
  <c r="J34"/>
  <c r="K34" s="1"/>
  <c r="J35"/>
  <c r="K35" s="1"/>
  <c r="J36"/>
  <c r="K36" s="1"/>
  <c r="J37"/>
  <c r="K37" s="1"/>
  <c r="J38"/>
  <c r="K38" s="1"/>
  <c r="J39"/>
  <c r="K39" s="1"/>
  <c r="J40"/>
  <c r="K40" s="1"/>
  <c r="J41"/>
  <c r="K41" s="1"/>
  <c r="J42"/>
  <c r="K42" s="1"/>
  <c r="H43"/>
  <c r="J61"/>
  <c r="K61" s="1"/>
  <c r="J62"/>
  <c r="K62" s="1"/>
  <c r="J63"/>
  <c r="K63" s="1"/>
  <c r="J64"/>
  <c r="K64" s="1"/>
  <c r="J65"/>
  <c r="K65" s="1"/>
  <c r="J66"/>
  <c r="K66" s="1"/>
  <c r="J67"/>
  <c r="K67" s="1"/>
  <c r="J68"/>
  <c r="K68" s="1"/>
  <c r="J69"/>
  <c r="K69" s="1"/>
  <c r="J70"/>
  <c r="K70" s="1"/>
  <c r="J71"/>
  <c r="K71" s="1"/>
  <c r="J72"/>
  <c r="K72" s="1"/>
  <c r="J73"/>
  <c r="K73" s="1"/>
  <c r="J74"/>
  <c r="K74" s="1"/>
  <c r="J75"/>
  <c r="K75" s="1"/>
  <c r="J76"/>
  <c r="K76" s="1"/>
  <c r="J77"/>
  <c r="K77" s="1"/>
  <c r="H78"/>
  <c r="J89"/>
  <c r="K89" s="1"/>
  <c r="J90"/>
  <c r="K90" s="1"/>
  <c r="J91"/>
  <c r="K91" s="1"/>
  <c r="J92"/>
  <c r="K92" s="1"/>
  <c r="J93"/>
  <c r="K93" s="1"/>
  <c r="J94"/>
  <c r="K94" s="1"/>
  <c r="J95"/>
  <c r="K95" s="1"/>
  <c r="J96"/>
  <c r="K96" s="1"/>
  <c r="J97"/>
  <c r="K97" s="1"/>
  <c r="J98"/>
  <c r="K98" s="1"/>
  <c r="J99"/>
  <c r="K99" s="1"/>
  <c r="J100"/>
  <c r="K100" s="1"/>
  <c r="J101"/>
  <c r="K101" s="1"/>
  <c r="J102"/>
  <c r="K102" s="1"/>
  <c r="J103"/>
  <c r="K103" s="1"/>
  <c r="J104"/>
  <c r="K104" s="1"/>
  <c r="J105"/>
  <c r="K105" s="1"/>
  <c r="J116"/>
  <c r="K116" s="1"/>
  <c r="J117"/>
  <c r="K117" s="1"/>
  <c r="J118"/>
  <c r="K118" s="1"/>
  <c r="J119"/>
  <c r="K119" s="1"/>
  <c r="J120"/>
  <c r="K120" s="1"/>
  <c r="J121"/>
  <c r="K121" s="1"/>
  <c r="J122"/>
  <c r="K122" s="1"/>
  <c r="J123"/>
  <c r="K123" s="1"/>
  <c r="J124"/>
  <c r="K124" s="1"/>
  <c r="J125"/>
  <c r="K125" s="1"/>
  <c r="J126"/>
  <c r="K126" s="1"/>
  <c r="J127"/>
  <c r="K127" s="1"/>
  <c r="J128"/>
  <c r="K128" s="1"/>
  <c r="J129"/>
  <c r="K129" s="1"/>
  <c r="J130"/>
  <c r="K130" s="1"/>
  <c r="J131"/>
  <c r="K131" s="1"/>
  <c r="J132"/>
  <c r="K132" s="1"/>
  <c r="J133"/>
  <c r="K133" s="1"/>
  <c r="J134"/>
  <c r="K134" s="1"/>
  <c r="J135"/>
  <c r="K135" s="1"/>
  <c r="J137"/>
  <c r="K137" s="1"/>
  <c r="J138"/>
  <c r="K138" s="1"/>
  <c r="J139"/>
  <c r="K139" s="1"/>
  <c r="J140"/>
  <c r="K140" s="1"/>
  <c r="J141"/>
  <c r="K141" s="1"/>
  <c r="J142"/>
  <c r="K142" s="1"/>
  <c r="J143"/>
  <c r="K143" s="1"/>
  <c r="J144"/>
  <c r="K144" s="1"/>
  <c r="I2"/>
  <c r="J44"/>
  <c r="K44" s="1"/>
  <c r="J79"/>
  <c r="K79" s="1"/>
  <c r="J107"/>
  <c r="K107" s="1"/>
  <c r="I116"/>
  <c r="H147" l="1"/>
  <c r="H30"/>
  <c r="H146" s="1"/>
</calcChain>
</file>

<file path=xl/sharedStrings.xml><?xml version="1.0" encoding="utf-8"?>
<sst xmlns="http://schemas.openxmlformats.org/spreadsheetml/2006/main" count="1361" uniqueCount="463">
  <si>
    <t>hos_respon</t>
  </si>
  <si>
    <t>H_name</t>
  </si>
  <si>
    <t>UCS+WEL</t>
  </si>
  <si>
    <t>ปชกรับผิดชอบในจว</t>
  </si>
  <si>
    <t>ขนาด</t>
  </si>
  <si>
    <t>FIXCOST/เดือน</t>
  </si>
  <si>
    <t/>
  </si>
  <si>
    <r>
      <t>ทะเบียนกลาง</t>
    </r>
    <r>
      <rPr>
        <sz val="10"/>
        <color indexed="8"/>
        <rFont val="Calibri"/>
        <family val="2"/>
      </rPr>
      <t>(รวมประกันสังคมจากต่างจว.)</t>
    </r>
  </si>
  <si>
    <t>03822</t>
  </si>
  <si>
    <t>รพ.สต.อำเภอเมืองยโสธร</t>
  </si>
  <si>
    <t>03823</t>
  </si>
  <si>
    <t>รพ.สต.บ้านห้องข่า</t>
  </si>
  <si>
    <t>03824</t>
  </si>
  <si>
    <t>รพ.สต.บ้านตาดทอง</t>
  </si>
  <si>
    <t>03825</t>
  </si>
  <si>
    <t>รพ.สต.บ้านสว่าง</t>
  </si>
  <si>
    <t>03826</t>
  </si>
  <si>
    <t>รพ.สต.บ้านคำน้ำสร้าง</t>
  </si>
  <si>
    <t>03827</t>
  </si>
  <si>
    <t>รพ.สต.บ้านดอนกลอย</t>
  </si>
  <si>
    <t>03828</t>
  </si>
  <si>
    <t>รพ.สต.บ้านสามเพีย</t>
  </si>
  <si>
    <t>03829</t>
  </si>
  <si>
    <t>รพ.สต.บ้านดู่ทุ่ง</t>
  </si>
  <si>
    <t>03830</t>
  </si>
  <si>
    <t>รพ.สต.บ้านคำแดง</t>
  </si>
  <si>
    <t>03831</t>
  </si>
  <si>
    <t>รพ.สต.บ้านคำฮี</t>
  </si>
  <si>
    <t>03832</t>
  </si>
  <si>
    <t>รพ.สต.บ้านทุ่งแต้</t>
  </si>
  <si>
    <t>03833</t>
  </si>
  <si>
    <t>รพ.สต.บ้านสิงห์</t>
  </si>
  <si>
    <t>03834</t>
  </si>
  <si>
    <t>รพ.สต.บ้านนาสะไมย์</t>
  </si>
  <si>
    <t>03835</t>
  </si>
  <si>
    <t>รพ.สต.บ้านหนองหอย</t>
  </si>
  <si>
    <t>03836</t>
  </si>
  <si>
    <t>รพ.สต.บ้านหนองหิน</t>
  </si>
  <si>
    <t>03837</t>
  </si>
  <si>
    <t>รพ.สต.บ้านโนนค้อ</t>
  </si>
  <si>
    <t>03838</t>
  </si>
  <si>
    <t>รพ.สต.หนองคู</t>
  </si>
  <si>
    <t>03839</t>
  </si>
  <si>
    <t>รพ.สต.บ้านหนองบัว</t>
  </si>
  <si>
    <t>03840</t>
  </si>
  <si>
    <t>รพ.สต.บ้านขุมเงิน</t>
  </si>
  <si>
    <t>03841</t>
  </si>
  <si>
    <t>รพ.สต.บ้านทุ่งนางโอก</t>
  </si>
  <si>
    <t>03842</t>
  </si>
  <si>
    <t>รพ.สต.บ้านหนองเรือ</t>
  </si>
  <si>
    <t>10701</t>
  </si>
  <si>
    <t>รพ.ยโสธร</t>
  </si>
  <si>
    <t>11921</t>
  </si>
  <si>
    <t>รพ.นายแพทย์หาญ</t>
  </si>
  <si>
    <t>14424</t>
  </si>
  <si>
    <t>22156</t>
  </si>
  <si>
    <t>ศสช.เมืองยศ</t>
  </si>
  <si>
    <t>22802</t>
  </si>
  <si>
    <t>สถานพยาบาลเรือนจำจังหวัดยโสธร</t>
  </si>
  <si>
    <t>28899</t>
  </si>
  <si>
    <t>ศสช.ตำบลเดิด ค่ายบดินทรเดชา</t>
  </si>
  <si>
    <t>ไม่รวมรพ.ยแพทย์หาญ</t>
  </si>
  <si>
    <t>รวม เมืองยโสธร</t>
  </si>
  <si>
    <t>03843</t>
  </si>
  <si>
    <t>รพ.สต.บ้านโคกยาว</t>
  </si>
  <si>
    <t>03844</t>
  </si>
  <si>
    <t>รพ.สต.บ้านดู่ลาด</t>
  </si>
  <si>
    <t>03845</t>
  </si>
  <si>
    <t>รพ.สต.บ้านสีสุก</t>
  </si>
  <si>
    <t>03846</t>
  </si>
  <si>
    <t>รพ.สต.บ้านคำครตา</t>
  </si>
  <si>
    <t>03847</t>
  </si>
  <si>
    <t>รพ.สต.บ้านดงมะไฟ</t>
  </si>
  <si>
    <t>03848</t>
  </si>
  <si>
    <t>รพ.สต.บ้านนาเวียง</t>
  </si>
  <si>
    <t>03849</t>
  </si>
  <si>
    <t>รพ.สต.บ้านไผ่</t>
  </si>
  <si>
    <t>03850</t>
  </si>
  <si>
    <t>รพ.สต.บ้านโคกกลาง</t>
  </si>
  <si>
    <t>10963</t>
  </si>
  <si>
    <t>รพ.ทรายมูล</t>
  </si>
  <si>
    <t>13882</t>
  </si>
  <si>
    <t>รพ.สต.บ้านหนองแวง</t>
  </si>
  <si>
    <t>22157</t>
  </si>
  <si>
    <t>สอ.ทรายมูล</t>
  </si>
  <si>
    <t>รวม ทรายมูล</t>
  </si>
  <si>
    <t>ทะเบียนกลาง</t>
  </si>
  <si>
    <t>03851</t>
  </si>
  <si>
    <t>รพ.สต.บ้านหนองแก</t>
  </si>
  <si>
    <t>03852</t>
  </si>
  <si>
    <t>รพ.สต.บ้านโนนเปือย</t>
  </si>
  <si>
    <t>03853</t>
  </si>
  <si>
    <t>รพ.สต.บ้านกำแมด</t>
  </si>
  <si>
    <t>03854</t>
  </si>
  <si>
    <t>รพ.สต.บ้านหัวงัว</t>
  </si>
  <si>
    <t>03855</t>
  </si>
  <si>
    <t>รพ.สต.บ้านนาโส่</t>
  </si>
  <si>
    <t>03856</t>
  </si>
  <si>
    <t>รพ.สต.บ้านหัวนา</t>
  </si>
  <si>
    <t>03857</t>
  </si>
  <si>
    <t>รพ.สต.บ้านหนองหมี</t>
  </si>
  <si>
    <t>03858</t>
  </si>
  <si>
    <t>รพ.สต.บ้านโพนงาม</t>
  </si>
  <si>
    <t>03859</t>
  </si>
  <si>
    <t>รพ.สต.เฉลิมพระเกียรติ 60 พรรษา นวมินทราชินี</t>
  </si>
  <si>
    <t>03860</t>
  </si>
  <si>
    <t>03861</t>
  </si>
  <si>
    <t>รพ.สต.บ้านคำผักกูด</t>
  </si>
  <si>
    <t>03862</t>
  </si>
  <si>
    <t>รพ.สต.บ้านโนนประทาย</t>
  </si>
  <si>
    <t>10964</t>
  </si>
  <si>
    <t>รพ.กุดชุม</t>
  </si>
  <si>
    <t>13883</t>
  </si>
  <si>
    <t>รพ.สต.บ้านสุขเกษม</t>
  </si>
  <si>
    <t>22158</t>
  </si>
  <si>
    <t>ศสช.ใกล้บ้านใกล้ใจ</t>
  </si>
  <si>
    <t>รวม  กุดชุม</t>
  </si>
  <si>
    <t>03863</t>
  </si>
  <si>
    <t>รพ.สต.บ้านย่อ</t>
  </si>
  <si>
    <t>03864</t>
  </si>
  <si>
    <t>รพ.สต.บ้านสงเปือย</t>
  </si>
  <si>
    <t>03865</t>
  </si>
  <si>
    <t>รพ.สต.บ้านโพนทัน</t>
  </si>
  <si>
    <t>03866</t>
  </si>
  <si>
    <t>รพ.สต.บ้านดงเจริญ</t>
  </si>
  <si>
    <t>03867</t>
  </si>
  <si>
    <t>รพ.สต.บ้านทุ่งมน</t>
  </si>
  <si>
    <t>03868</t>
  </si>
  <si>
    <t>รพ.สต.บ้านนาคำ</t>
  </si>
  <si>
    <t>03869</t>
  </si>
  <si>
    <t>รพ.สต.บ้านดงแคนใหญ่</t>
  </si>
  <si>
    <t>03870</t>
  </si>
  <si>
    <t>รพ.สต.บ้านบกน้อย</t>
  </si>
  <si>
    <t>03871</t>
  </si>
  <si>
    <t>รพ.สต.บ้านกู่จาน</t>
  </si>
  <si>
    <t>03872</t>
  </si>
  <si>
    <t>03873</t>
  </si>
  <si>
    <t>รพ.สต.บ้านนาแก</t>
  </si>
  <si>
    <t>03874</t>
  </si>
  <si>
    <t>รพ.สต.บ้านนาหลู่</t>
  </si>
  <si>
    <t>03875</t>
  </si>
  <si>
    <t>รพ.สต.บ้านกุดกุง</t>
  </si>
  <si>
    <t>03876</t>
  </si>
  <si>
    <t>รพ.สต.บ้านเหล่าไฮ</t>
  </si>
  <si>
    <t>03877</t>
  </si>
  <si>
    <t>รพ.สต.บ้านแคนน้อย</t>
  </si>
  <si>
    <t>10965</t>
  </si>
  <si>
    <t>รพ.คำเขื่อนแก้ว</t>
  </si>
  <si>
    <t>23212</t>
  </si>
  <si>
    <t>รพ.สต.ประชาอาสาบ้านโพนสิม</t>
  </si>
  <si>
    <t>รวม คำเขื่อนแก้ว</t>
  </si>
  <si>
    <t>03878</t>
  </si>
  <si>
    <t>รพ.สต.บ้านกระจาย</t>
  </si>
  <si>
    <t>03879</t>
  </si>
  <si>
    <t>รพ.สต.บ้านนิคม</t>
  </si>
  <si>
    <t>03880</t>
  </si>
  <si>
    <t>รพ.สต.บ้านหนองแข้</t>
  </si>
  <si>
    <t>03881</t>
  </si>
  <si>
    <t>รพ.สต.บ้านหนองชุม</t>
  </si>
  <si>
    <t>03882</t>
  </si>
  <si>
    <t>รพ.สต.บ้านโคกนาโก</t>
  </si>
  <si>
    <t>03883</t>
  </si>
  <si>
    <t>รพ.สต.บ้านเซซ่ง</t>
  </si>
  <si>
    <t>03884</t>
  </si>
  <si>
    <t>รพ.สต.บ้านศรีฐาน</t>
  </si>
  <si>
    <t>10966</t>
  </si>
  <si>
    <t>รพ.ป่าติ้ว</t>
  </si>
  <si>
    <t>รวม  ป่าติ้ว</t>
  </si>
  <si>
    <t>03885</t>
  </si>
  <si>
    <t>รพ.สต.บ้านเหมือด</t>
  </si>
  <si>
    <t>03886</t>
  </si>
  <si>
    <t>รพ.สต.บ้านหัวเมือง</t>
  </si>
  <si>
    <t>03887</t>
  </si>
  <si>
    <t>รพ.สต.บ้านกุดพันเขียว</t>
  </si>
  <si>
    <t>03888</t>
  </si>
  <si>
    <t>รพ.สต.บ้านคุ้ม</t>
  </si>
  <si>
    <t>03889</t>
  </si>
  <si>
    <t>รพ.สต.บ้านสำโรง</t>
  </si>
  <si>
    <t>03890</t>
  </si>
  <si>
    <t>รพ.สต.บ้านหัวดอน</t>
  </si>
  <si>
    <t>03891</t>
  </si>
  <si>
    <t>รพ.สต.บ้านดอนผึ้ง</t>
  </si>
  <si>
    <t>03892</t>
  </si>
  <si>
    <t>รพ.สต.บ้านเหล่าใหญ่</t>
  </si>
  <si>
    <t>03893</t>
  </si>
  <si>
    <t>รพ.สต.บ้านโพธิ์ศรี</t>
  </si>
  <si>
    <t>03894</t>
  </si>
  <si>
    <t>รพ.สต.บ้านราชมุนี</t>
  </si>
  <si>
    <t>03895</t>
  </si>
  <si>
    <t>รพ.สต.บ้านดงจงอาง</t>
  </si>
  <si>
    <t>03896</t>
  </si>
  <si>
    <t>รพ.สต.บ้านชัยชนะ</t>
  </si>
  <si>
    <t>03897</t>
  </si>
  <si>
    <t>รพ.สต.บ้านหัวดง</t>
  </si>
  <si>
    <t>03898</t>
  </si>
  <si>
    <t>รพ.สต.บ้านพระเสาร์</t>
  </si>
  <si>
    <t>03899</t>
  </si>
  <si>
    <t>รพ.สต.บ้านสงยาง</t>
  </si>
  <si>
    <t>10967</t>
  </si>
  <si>
    <t>รพ.มหาชนะชัย</t>
  </si>
  <si>
    <t>13884</t>
  </si>
  <si>
    <t>รพ.สต.บ้านบากเรือ</t>
  </si>
  <si>
    <t>รวม  มหาชนะชัย</t>
  </si>
  <si>
    <t>03900</t>
  </si>
  <si>
    <t>รพ.สต.บ้านเหล่าน้อย</t>
  </si>
  <si>
    <t>03901</t>
  </si>
  <si>
    <t>รพ.สต.บ้านโพนเมือง</t>
  </si>
  <si>
    <t>03902</t>
  </si>
  <si>
    <t>รพ.สต.บ้านติ้ว</t>
  </si>
  <si>
    <t>03903</t>
  </si>
  <si>
    <t>รพ.สต.บ้านตูม</t>
  </si>
  <si>
    <t>03904</t>
  </si>
  <si>
    <t>รพ.สต.บ้านศิริพัฒนา</t>
  </si>
  <si>
    <t>03905</t>
  </si>
  <si>
    <t>รพ.สต.บ้านน้ำอ้อม</t>
  </si>
  <si>
    <t>10968</t>
  </si>
  <si>
    <t>รพ.ค้อวัง</t>
  </si>
  <si>
    <t>รวม  ค้อวัง</t>
  </si>
  <si>
    <t>03906</t>
  </si>
  <si>
    <t>รพ.สต.บ้านช่องเม็ก</t>
  </si>
  <si>
    <t>03907</t>
  </si>
  <si>
    <t>รพ.สต.บ้านนากอก</t>
  </si>
  <si>
    <t>03908</t>
  </si>
  <si>
    <t>รพ.สต.บ้านหนองแคนน้อย</t>
  </si>
  <si>
    <t>03909</t>
  </si>
  <si>
    <t>รพ.สต.บ้านน้อมเกล้า</t>
  </si>
  <si>
    <t>03910</t>
  </si>
  <si>
    <t>รพ.สต.บ้านห้องแซง</t>
  </si>
  <si>
    <t>03911</t>
  </si>
  <si>
    <t>รพ.สต.บ้านป่าชาด</t>
  </si>
  <si>
    <t>03912</t>
  </si>
  <si>
    <t>รพ.สต.บ้านหวาย</t>
  </si>
  <si>
    <t>03913</t>
  </si>
  <si>
    <t>รพ.สต.บ้านกุดแข้ด่อน</t>
  </si>
  <si>
    <t>03914</t>
  </si>
  <si>
    <t>รพ.สต.บ้านกุดเชียงหมี</t>
  </si>
  <si>
    <t>03915</t>
  </si>
  <si>
    <t>รพ.สต.บ้านสามแยก</t>
  </si>
  <si>
    <t>03916</t>
  </si>
  <si>
    <t>รพ.สต.บ้านกุดแห่</t>
  </si>
  <si>
    <t>03917</t>
  </si>
  <si>
    <t>รพ.สต.บ้านโคกสำราญ</t>
  </si>
  <si>
    <t>03918</t>
  </si>
  <si>
    <t>รพ.สต.บ้านสมสะอาด</t>
  </si>
  <si>
    <t>03919</t>
  </si>
  <si>
    <t>รพ.สต.บ้านหนองยาง</t>
  </si>
  <si>
    <t>03920</t>
  </si>
  <si>
    <t>รพ.สต.บ้านสร้างมิ่ง</t>
  </si>
  <si>
    <t>03921</t>
  </si>
  <si>
    <t>รพ.สต.บ้านศรีแก้ว</t>
  </si>
  <si>
    <t>03922</t>
  </si>
  <si>
    <t>รพ.สต.บ้านโคกใหญ่</t>
  </si>
  <si>
    <t>11444</t>
  </si>
  <si>
    <t>รพร.เลิงนกทา</t>
  </si>
  <si>
    <t>13885</t>
  </si>
  <si>
    <t>รพ.สต.บ้านโคกวิไล</t>
  </si>
  <si>
    <t>รวม  เลิงนกทา</t>
  </si>
  <si>
    <t>03924</t>
  </si>
  <si>
    <t>รพ.สต.บ้านน้ำคำ</t>
  </si>
  <si>
    <t>03925</t>
  </si>
  <si>
    <t>รพ.สต.บ้านหนองคูน้อย</t>
  </si>
  <si>
    <t>03926</t>
  </si>
  <si>
    <t>รพ.สต.บ้านส้มผ่อ</t>
  </si>
  <si>
    <t>03927</t>
  </si>
  <si>
    <t>รพ.สต.บ้านหนองสนม</t>
  </si>
  <si>
    <t>03928</t>
  </si>
  <si>
    <t>รพ.สต.บ้านคำไผ่</t>
  </si>
  <si>
    <t>10969</t>
  </si>
  <si>
    <t>รพ.ไทยเจริญ</t>
  </si>
  <si>
    <t>13886</t>
  </si>
  <si>
    <t>รพ.สต.บ้านคำเตย</t>
  </si>
  <si>
    <t>รวม  ไทยเจริญ</t>
  </si>
  <si>
    <t>ทั้งจังหวัด ไม่รวมรพ.หาญฯ</t>
  </si>
  <si>
    <t>รวมทั้งจังหวัด</t>
  </si>
  <si>
    <t>เขต</t>
  </si>
  <si>
    <t>จังหวัด</t>
  </si>
  <si>
    <t>หน่วยบริการประจำ</t>
  </si>
  <si>
    <t>หน่วยบริการปฐมภูมิ</t>
  </si>
  <si>
    <t>จำนวนประชากรสิทธิหลักประกันสุขภาพแห่งชาติ</t>
  </si>
  <si>
    <t>เขต 10 อุบลราชธานี</t>
  </si>
  <si>
    <t>ยโสธร</t>
  </si>
  <si>
    <t>10701 - รพ.ยโสธร</t>
  </si>
  <si>
    <t>03823 - รพ.สต.บ้านห้องข่า หมู่ที่ 03 ตำบลน้ำคำใหญ่</t>
  </si>
  <si>
    <t>03824 - รพ.สต.บ้านตาดทอง หมู่ที่ 09 ตำบลตาดทอง</t>
  </si>
  <si>
    <t>03825 - รพ.สต.บ้านสว่าง หมู่ที่ 07 ตำบลสำราญ</t>
  </si>
  <si>
    <t>03826 - รพ.สต.บ้านคำน้ำสร้าง หมู่ที่ 11 ตำบลค้อเหนือ</t>
  </si>
  <si>
    <t>03827 - รพ.สต.บ้านดอนกลอย หมู่ที่ 13 ตำบลค้อเหนือ</t>
  </si>
  <si>
    <t>03828 - รพ.สต.บ้านสามเพีย หมู่ที่ 09 ตำบลดู่ทุ่ง</t>
  </si>
  <si>
    <t>03829 - รพ.สต.บ้านดู่ทุ่ง หมู่ที่ 10 ตำบลดู่ทุ่ง</t>
  </si>
  <si>
    <t>03830 - รพ.สต.บ้านคำแดง หมู่ที่ 10 ตำบลเดิด</t>
  </si>
  <si>
    <t>03831 - รพ.สต.บ้านคำฮี หมู่ที่ 03 ตำบลขั้นไดใหญ่</t>
  </si>
  <si>
    <t>03832 - รพ.สต.บ้านทุ่งแต้ หมู่ที่ 01 ตำบลทุ่งแต้</t>
  </si>
  <si>
    <t>03833 - รพ.สต.บ้านสิงห์ หมู่ที่ 03 ตำบลสิงห์</t>
  </si>
  <si>
    <t>03834 - รพ.สต.บ้านนาสะไมย์ หมู่ที่ 01 ตำบลนาสะไมย์</t>
  </si>
  <si>
    <t>03835 - รพ.สต.บ้านหนองหอย หมู่ที่ 08 ตำบลเขื่องคำ</t>
  </si>
  <si>
    <t>03836 - รพ.สต.บ้านหนองหิน หมู่ที่ 01 ตำบลหนองหิน</t>
  </si>
  <si>
    <t>03838 - รพ.สต.หนองคู หมู่ที่ 01 ตำบลหนองคู</t>
  </si>
  <si>
    <t>03840 - รพ.สต.บ้านขุมเงิน หมู่ที่ 01 ตำบลขุมเงิน</t>
  </si>
  <si>
    <t>03841 - รพ.สต.บ้านทุ่งนางโอก หมู่ที่ 03 ตำบลทุ่งนางโอก</t>
  </si>
  <si>
    <t>03842 - รพ.สต.บ้านหนองเรือ หมู่ที่ 02 ตำบลหนองเรือ</t>
  </si>
  <si>
    <t>14424 - ศสช.เมืองบ้านท่าศรีธรรม</t>
  </si>
  <si>
    <t>22156 - ศสช.เมืองยศ</t>
  </si>
  <si>
    <t>22802 - สถานพยาบาลเรือนจำจังหวัดยโสธร</t>
  </si>
  <si>
    <t>28899 - ศสช.ตำบลเดิด ค่ายบดินทรเดชา</t>
  </si>
  <si>
    <t>10963 - รพ.ทรายมูล</t>
  </si>
  <si>
    <t>03843 - รพ.สต.บ้านโคกยาว หมู่ที่ 08 ตำบลทรายมูล</t>
  </si>
  <si>
    <t>03844 - รพ.สต.บ้านดู่ลาด หมู่ที่ 01 ตำบลดู่ลาด</t>
  </si>
  <si>
    <t>03845 - รพ.สต.บ้านสีสุก หมู่ที่ 05 ตำบลดู่ลาด</t>
  </si>
  <si>
    <t>03846 - รพ.สต.บ้านคำครตา หมู่ที่ 03 ตำบลดงมะไฟ</t>
  </si>
  <si>
    <t>03847 - รพ.สต.บ้านดงมะไฟ หมู่ที่ 08 ตำบลดงมะไฟ</t>
  </si>
  <si>
    <t>03848 - รพ.สต.บ้านนาเวียง หมู่ที่ 01 ตำบลนาเวียง</t>
  </si>
  <si>
    <t>03849 - รพ.สต.บ้านไผ่ หมู่ที่ 03 ตำบลไผ่</t>
  </si>
  <si>
    <t>03850 - รพ.สต.บ้านโคกกลาง หมู่ที่ 06 ตำบลไผ่</t>
  </si>
  <si>
    <t>13882 - รพ.สต.บ้านหนองแวง หมู่ที่ 04 ตำบลนาเวียง</t>
  </si>
  <si>
    <t>10964 - รพ.กุดชุม</t>
  </si>
  <si>
    <t>03851 - รพ.สต.บ้านหนองแก หมู่ที่ 07 ตำบลกุดชุม</t>
  </si>
  <si>
    <t>03852 - รพ.สต.บ้านโนนเปือย หมู่ที่ 01 ตำบลโนนเปือย</t>
  </si>
  <si>
    <t>03853 - รพ.สต.บ้านกำแมด หมู่ที่ 01 ตำบลกำแมด</t>
  </si>
  <si>
    <t>03854 - รพ.สต.บ้านหัวงัว หมู่ที่ 02 ตำบลกำแมด</t>
  </si>
  <si>
    <t>03855 - รพ.สต.บ้านนาโส่ หมู่ที่ 01 ตำบลนาโส่</t>
  </si>
  <si>
    <t>03856 - รพ.สต.บ้านหัวนา หมู่ที่ 06 ตำบลห้วยแก้ง</t>
  </si>
  <si>
    <t>03857 - รพ.สต.บ้านหนองหมี หมู่ที่ 01 ตำบลหนองหมี</t>
  </si>
  <si>
    <t>03858 - รพ.สต.บ้านโพนงาม หมู่ที่ 16 ตำบลโพนงาม</t>
  </si>
  <si>
    <t>03859 - รพ.สต.เฉลิมพระเกียรติ 60 พรรษา นวมินทราชินี หมู่ที่ 17 ตำบลโพนงาม</t>
  </si>
  <si>
    <t>03860 - รพ.สต.บ้านคำน้ำสร้าง หมู่ที่ 03 ตำบลคำน้ำสร้าง</t>
  </si>
  <si>
    <t>03861 - รพ.สต.บ้านคำผักกูด หมู่ที่ 02 ตำบลหนองแหน</t>
  </si>
  <si>
    <t>03862 - รพ.สต.บ้านโนนประทาย หมู่ที่ 09 ตำบลหนองแหน</t>
  </si>
  <si>
    <t>13883 - รพ.สต.บ้านสุขเกษม หมู่ที่ 09 ตำบลโนนเปือย</t>
  </si>
  <si>
    <t>22158 - ศสช.ใกล้บ้านใกล้ใจ</t>
  </si>
  <si>
    <t>10965 - รพ.คำเขื่อนแก้ว</t>
  </si>
  <si>
    <t>03863 - รพ.สต.บ้านย่อ หมู่ที่ 11 ตำบลย่อ</t>
  </si>
  <si>
    <t>03864 - รพ.สต.บ้านสงเปือย หมู่ที่ 01 ตำบลสงเปือย</t>
  </si>
  <si>
    <t>03865 - รพ.สต.บ้านโพนทัน หมู่ที่ 01 ตำบลโพนทัน</t>
  </si>
  <si>
    <t>03867 - รพ.สต.บ้านทุ่งมน หมู่ที่ 07 ตำบลทุ่งมน</t>
  </si>
  <si>
    <t>03868 - รพ.สต.บ้านนาคำ หมู่ที่ 02 ตำบลนาคำ</t>
  </si>
  <si>
    <t>03869 - รพ.สต.บ้านดงแคนใหญ่ หมู่ที่ 09 ตำบลดงแคนใหญ่</t>
  </si>
  <si>
    <t>03870 - รพ.สต.บ้านบกน้อย หมู่ที่ 07 ตำบลดงแคนใหญ่</t>
  </si>
  <si>
    <t>03871 - รพ.สต.บ้านกู่จาน หมู่ที่ 03 ตำบลกู่จาน</t>
  </si>
  <si>
    <t>03872 - รพ.สต.บ้านนาเวียง หมู่ที่ 06 ตำบลกู่จาน</t>
  </si>
  <si>
    <t>03873 - รพ.สต.บ้านนาแก หมู่ที่ 01 ตำบลนาแก</t>
  </si>
  <si>
    <t>03874 - รพ.สต.บ้านนาหลู่ หมู่ที่ 03 ตำบลนาแก</t>
  </si>
  <si>
    <t>03875 - รพ.สต.บ้านกุดกุง หมู่ที่ 06 ตำบลกุดกุง</t>
  </si>
  <si>
    <t>03876 - รพ.สต.บ้านเหล่าไฮ หมู่ที่ 02 ตำบลเหล่าไฮ</t>
  </si>
  <si>
    <t>03877 - รพ.สต.บ้านแคนน้อย หมู่ที่ 01 ตำบลแคนน้อย</t>
  </si>
  <si>
    <t>23212 - รพ.สต.ประชาอาสาบ้านโพนสิม หมู่ที่ 04 ตำบลทุ่งมน</t>
  </si>
  <si>
    <t>10966 - รพ.ป่าติ้ว</t>
  </si>
  <si>
    <t>03878 - รพ.สต.บ้านกระจาย หมู่ที่ 01 ตำบลกระจาย</t>
  </si>
  <si>
    <t>03879 - รพ.สต.บ้านนิคม หมู่ที่ 02 ตำบลกระจาย</t>
  </si>
  <si>
    <t>03880 - รพ.สต.บ้านหนองแข้ หมู่ที่ 05 ตำบลโคกนาโก</t>
  </si>
  <si>
    <t>03881 - รพ.สต.บ้านหนองชุม หมู่ที่ 06 ตำบลโคกนาโก</t>
  </si>
  <si>
    <t>03882 - รพ.สต.บ้านโคกนาโก หมู่ที่ 12 ตำบลโคกนาโก</t>
  </si>
  <si>
    <t>03883 - รพ.สต.บ้านเซซ่ง หมู่ที่ 04 ตำบลเชียงเพ็ง</t>
  </si>
  <si>
    <t>03884 - รพ.สต.บ้านศรีฐาน หมู่ที่ 03 ตำบลศรีฐาน</t>
  </si>
  <si>
    <t>10967 - รพ.มหาชนะชัย</t>
  </si>
  <si>
    <t>03885 - รพ.สต.บ้านเหมือด หมู่ที่ 07 ตำบลฟ้าหยาด</t>
  </si>
  <si>
    <t>03886 - รพ.สต.บ้านหัวเมือง หมู่ที่ 08 ตำบลหัวเมือง</t>
  </si>
  <si>
    <t>03887 - รพ.สต.บ้านกุดพันเขียว หมู่ที่ 11 ตำบลหัวเมือง</t>
  </si>
  <si>
    <t>03888 - รพ.สต.บ้านคุ้ม หมู่ที่ 09 ตำบลคูเมือง</t>
  </si>
  <si>
    <t>03889 - รพ.สต.บ้านสำโรง หมู่ที่ 04 ตำบลคูเมือง</t>
  </si>
  <si>
    <t>03890 - รพ.สต.บ้านหัวดอน หมู่ที่ 04 ตำบลผือฮี</t>
  </si>
  <si>
    <t>03891 - รพ.สต.บ้านดอนผึ้ง หมู่ที่ 04 ตำบลบากเรือ</t>
  </si>
  <si>
    <t>03892 - รพ.สต.บ้านเหล่าใหญ่ หมู่ที่ 03 ตำบลม่วง</t>
  </si>
  <si>
    <t>03893 - รพ.สต.บ้านโพธิ์ศรี หมู่ที่ 08 ตำบลม่วง</t>
  </si>
  <si>
    <t>03894 - รพ.สต.บ้านราชมุนี หมู่ที่ 07 ตำบลโนนทราย</t>
  </si>
  <si>
    <t>03895 - รพ.สต.บ้านดงจงอาง หมู่ที่ 05 ตำบลบึงแก</t>
  </si>
  <si>
    <t>03896 - รพ.สต.บ้านชัยชนะ หมู่ที่ 07 ตำบลบึงแก</t>
  </si>
  <si>
    <t>03897 - รพ.สต.บ้านหัวดง หมู่ที่ 06 ตำบลพระเสาร์</t>
  </si>
  <si>
    <t>03898 - รพ.สต.บ้านพระเสาร์ หมู่ที่ 08 ตำบลพระเสาร์</t>
  </si>
  <si>
    <t>03899 - รพ.สต.บ้านสงยาง หมู่ที่ 08 ตำบลสงยาง</t>
  </si>
  <si>
    <t>13884 - รพ.สต.บ้านบากเรือ หมู่ที่ 09 ตำบลบากเรือ</t>
  </si>
  <si>
    <t>10968 - รพ.ค้อวัง</t>
  </si>
  <si>
    <t>03900 - รพ.สต.บ้านเหล่าน้อย หมู่ที่ 04 ตำบลค้อวัง</t>
  </si>
  <si>
    <t>03901 - รพ.สต.บ้านโพนเมือง หมู่ที่ 03 ตำบลฟ้าห่วน</t>
  </si>
  <si>
    <t>03902 - รพ.สต.บ้านติ้ว หมู่ที่ 04 ตำบลกุดน้ำใส</t>
  </si>
  <si>
    <t>03903 - รพ.สต.บ้านตูม หมู่ที่ 10 ตำบลกุดน้ำใส</t>
  </si>
  <si>
    <t>03904 - รพ.สต.บ้านศิริพัฒนา หมู่ที่ 04 ตำบลน้ำอ้อม</t>
  </si>
  <si>
    <t>03905 - รพ.สต.บ้านน้ำอ้อม หมู่ที่ 09 ตำบลน้ำอ้อม</t>
  </si>
  <si>
    <t>10969 - รพ.ไทยเจริญ</t>
  </si>
  <si>
    <t>03924 - รพ.สต.บ้านน้ำคำ หมู่ที่ 01 ตำบลน้ำคำ</t>
  </si>
  <si>
    <t>03925 - รพ.สต.บ้านหนองคูน้อย หมู่ที่ 05 ตำบลน้ำคำ</t>
  </si>
  <si>
    <t>03926 - รพ.สต.บ้านส้มผ่อ หมู่ที่ 04 ตำบลส้มผ่อ</t>
  </si>
  <si>
    <t>03927 - รพ.สต.บ้านหนองสนม หมู่ที่ 10 ตำบลคำเตย</t>
  </si>
  <si>
    <t>03928 - รพ.สต.บ้านคำไผ่ หมู่ที่ 06 ตำบลคำไผ่</t>
  </si>
  <si>
    <t>13886 - รพ.สต.บ้านคำเตย หมู่ที่ 01 ตำบลคำเตย</t>
  </si>
  <si>
    <t>11444 - รพร.เลิงนกทา</t>
  </si>
  <si>
    <t>03906 - รพ.สต.บ้านช่องเม็ก หมู่ที่ 04 ตำบลบุ่งค้า</t>
  </si>
  <si>
    <t>03907 - รพ.สต.บ้านนากอก หมู่ที่ 12 ตำบลบุ่งค้า</t>
  </si>
  <si>
    <t>03908 - รพ.สต.บ้านหนองแคนน้อย หมู่ที่ 07 ตำบลบุ่งค้า</t>
  </si>
  <si>
    <t>03909 - รพ.สต.บ้านน้อมเกล้า หมู่ที่ 11 ตำบลบุ่งค้า</t>
  </si>
  <si>
    <t>03910 - รพ.สต.บ้านห้องแซง หมู่ที่ 01 ตำบลห้องแซง</t>
  </si>
  <si>
    <t>03911 - รพ.สต.บ้านป่าชาด หมู่ที่ 09 ตำบลห้องแซง</t>
  </si>
  <si>
    <t>03912 - รพ.สต.บ้านหวาย หมู่ที่ 04 ตำบลสามัคคี</t>
  </si>
  <si>
    <t>03913 - รพ.สต.บ้านกุดแข้ด่อน หมู่ที่ 01 ตำบลกุดเชียงหมี</t>
  </si>
  <si>
    <t>03914 - รพ.สต.บ้านกุดเชียงหมี หมู่ที่ 01 ตำบลกุดเชียงหมี</t>
  </si>
  <si>
    <t>03915 - รพ.สต.บ้านสามแยก หมู่ที่ 11 ตำบลสามแยก</t>
  </si>
  <si>
    <t>03916 - รพ.สต.บ้านกุดแห่ หมู่ที่ 02 ตำบลกุดแห่</t>
  </si>
  <si>
    <t>03917 - รพ.สต.บ้านโคกสำราญ หมู่ที่ 01 ตำบลโคกสำราญ</t>
  </si>
  <si>
    <t>03918 - รพ.สต.บ้านสมสะอาด หมู่ที่ 09 ตำบลโคกสำราญ</t>
  </si>
  <si>
    <t>03919 - รพ.สต.บ้านหนองยาง หมู่ที่ 11 ตำบลโคกสำราญ</t>
  </si>
  <si>
    <t>03920 - รพ.สต.บ้านสร้างมิ่ง หมู่ที่ 03 ตำบลสร้างมิ่ง</t>
  </si>
  <si>
    <t>03921 - รพ.สต.บ้านศรีแก้ว หมู่ที่ 01 ตำบลศรีแก้ว</t>
  </si>
  <si>
    <t>03922 - รพ.สต.บ้านโคกใหญ่ หมู่ที่ 02 ตำบลศรีแก้ว</t>
  </si>
  <si>
    <t>13885 - รพ.สต.บ้านโคกวิไล หมู่ที่ 12 ตำบลสามัคคี</t>
  </si>
  <si>
    <t>11921 - รพ.นายแพทย์หาญ</t>
  </si>
  <si>
    <t>03822 - รพ.สต.อำเภอเมืองยโสธร หมู่ที่ - ตำบลในเมือง</t>
  </si>
  <si>
    <t>03837 - รพ.สต.บ้านโนนค้อ หมู่ที่ 03 ตำบลหนองเป็ด</t>
  </si>
  <si>
    <t>03839 - รพ.สต.บ้านหนองบัว หมู่ที่ 04 ตำบลเขื่องคำ</t>
  </si>
  <si>
    <t>22157 - สอ.ทรายมูล</t>
  </si>
  <si>
    <t>03866 - รพ.สต.บ้านดงเจริญ หมู่ที่ 03 ตำบลดงเจริญ</t>
  </si>
  <si>
    <t>H_CODE</t>
  </si>
  <si>
    <t>Total Of PID</t>
  </si>
  <si>
    <t>SSS</t>
  </si>
  <si>
    <t>77713</t>
  </si>
  <si>
    <t>ศสช.โรงพยาบาลไทยเจริญ</t>
  </si>
  <si>
    <t>FRG</t>
  </si>
  <si>
    <t>LGO</t>
  </si>
  <si>
    <t>NRD</t>
  </si>
  <si>
    <t>OFC</t>
  </si>
  <si>
    <t>OFL</t>
  </si>
  <si>
    <t>PLG</t>
  </si>
  <si>
    <t>POF</t>
  </si>
  <si>
    <t>PVT</t>
  </si>
  <si>
    <t>SIF</t>
  </si>
  <si>
    <t>SOF</t>
  </si>
  <si>
    <t>SSI</t>
  </si>
  <si>
    <t>VLG</t>
  </si>
  <si>
    <t>VOF</t>
  </si>
  <si>
    <t>VOL</t>
  </si>
  <si>
    <t>เบิกได้</t>
  </si>
  <si>
    <t>สิทธิอื่นๆ</t>
  </si>
  <si>
    <t>ประกันสังคม</t>
  </si>
  <si>
    <t>VSI</t>
  </si>
  <si>
    <t>คนต่างจังหวัด</t>
  </si>
  <si>
    <t>ประชากรเมื่อ ๑ เมษายน 2565   จังหวัดยโสธร</t>
  </si>
  <si>
    <t>(จากฐานข้อมูล สปสช.ประจำเดือนมีนาคม 2565)</t>
  </si>
  <si>
    <t>ศูนย์บริการสาธารณสุขเทศบาลฯ (บ้านท่าศรีธรรม)</t>
  </si>
  <si>
    <t>FIXCOST/ปี</t>
  </si>
  <si>
    <t>ทะเบียนกลาง(รวมประกันสังคมจากต่างจว.)</t>
  </si>
  <si>
    <t>CUPทรายมูล</t>
  </si>
  <si>
    <t>CUPกุดชุม</t>
  </si>
  <si>
    <t>CUPคำเขื่อนแก้ว</t>
  </si>
  <si>
    <t>CUPป่าติ้ว</t>
  </si>
  <si>
    <t>CUPมหาชนะชัย</t>
  </si>
  <si>
    <t>CUPค้อวัง</t>
  </si>
  <si>
    <t>CUPเลิงนกทา</t>
  </si>
  <si>
    <t>CUPไทยเจริญ</t>
  </si>
  <si>
    <t>กลุ่มสิทธิหลัก</t>
  </si>
  <si>
    <t>หลักประกันสุขภาพ UC+WEL</t>
  </si>
  <si>
    <t>เบิกได้จ่ายตรง (ข้าราชการ/รัฐวิสาหกิจ/อปท./เบิกต้นสังกัด)</t>
  </si>
  <si>
    <t>ประชากร</t>
  </si>
  <si>
    <t>รวม</t>
  </si>
  <si>
    <t>https://ucinfo.nhso.go.th/ucinfo/RptRegisPop-12</t>
  </si>
  <si>
    <t>CUP เมืองยโสธร</t>
  </si>
  <si>
    <t>เครือข่ายหน่วยบริการ (CUP)</t>
  </si>
  <si>
    <t>ลำดับ</t>
  </si>
  <si>
    <t>รวมประชากร</t>
  </si>
  <si>
    <t>ทั้งจังหวัด ไม่รวมรพ.นายแพทย์หาญฯ</t>
  </si>
  <si>
    <t>ข้าราชการ</t>
  </si>
  <si>
    <t>หมอหาญ</t>
  </si>
  <si>
    <t>เมืองยศ</t>
  </si>
  <si>
    <t>บ้านท่าศรีธรรม</t>
  </si>
  <si>
    <t>รพ.ยส.</t>
  </si>
  <si>
    <t>ข้อมูลประชากรเขตเทศบาล จากการสอบถาม+สปสช.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</si>
</sst>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#,##0_ ;\-#,##0\ "/>
  </numFmts>
  <fonts count="34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sz val="11"/>
      <color indexed="8"/>
      <name val="Calibri"/>
      <family val="2"/>
    </font>
    <font>
      <b/>
      <sz val="11"/>
      <color indexed="8"/>
      <name val="AngsanaUPC"/>
      <family val="1"/>
    </font>
    <font>
      <sz val="10"/>
      <color indexed="8"/>
      <name val="Calibri"/>
      <family val="2"/>
    </font>
    <font>
      <sz val="10"/>
      <color indexed="8"/>
      <name val="Tahoma"/>
      <charset val="222"/>
    </font>
    <font>
      <sz val="11"/>
      <color indexed="8"/>
      <name val="Calibri"/>
      <charset val="222"/>
    </font>
    <font>
      <b/>
      <sz val="11"/>
      <color rgb="FFFF0000"/>
      <name val="Calibri"/>
      <family val="2"/>
    </font>
    <font>
      <b/>
      <sz val="11"/>
      <color rgb="FFFF0000"/>
      <name val="Tahoma"/>
      <family val="2"/>
      <charset val="222"/>
      <scheme val="minor"/>
    </font>
    <font>
      <b/>
      <sz val="11"/>
      <color theme="9" tint="-0.249977111117893"/>
      <name val="Calibri"/>
      <family val="2"/>
    </font>
    <font>
      <b/>
      <sz val="11"/>
      <color theme="9" tint="-0.249977111117893"/>
      <name val="Tahoma"/>
      <family val="2"/>
      <scheme val="minor"/>
    </font>
    <font>
      <b/>
      <sz val="11"/>
      <color rgb="FFFF0000"/>
      <name val="Tahoma"/>
      <family val="2"/>
      <scheme val="minor"/>
    </font>
    <font>
      <b/>
      <i/>
      <sz val="12"/>
      <color rgb="FFFF3399"/>
      <name val="Calibri"/>
      <family val="2"/>
    </font>
    <font>
      <b/>
      <i/>
      <sz val="12"/>
      <color rgb="FFFF3399"/>
      <name val="Tahoma"/>
      <family val="2"/>
      <scheme val="minor"/>
    </font>
    <font>
      <b/>
      <sz val="14"/>
      <color rgb="FFFF0000"/>
      <name val="Tahoma"/>
      <family val="2"/>
      <charset val="222"/>
      <scheme val="minor"/>
    </font>
    <font>
      <b/>
      <sz val="14"/>
      <color theme="9" tint="-0.249977111117893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Tahoma"/>
      <family val="2"/>
      <charset val="222"/>
      <scheme val="minor"/>
    </font>
    <font>
      <sz val="11"/>
      <color rgb="FFFF0000"/>
      <name val="Calibri"/>
      <family val="2"/>
    </font>
    <font>
      <b/>
      <sz val="11"/>
      <color theme="1"/>
      <name val="Tahoma"/>
      <family val="2"/>
      <scheme val="minor"/>
    </font>
    <font>
      <u/>
      <sz val="11"/>
      <color theme="10"/>
      <name val="Tahoma"/>
      <family val="2"/>
      <charset val="222"/>
    </font>
    <font>
      <b/>
      <sz val="11"/>
      <color rgb="FF002060"/>
      <name val="Calibri"/>
      <family val="2"/>
    </font>
    <font>
      <b/>
      <sz val="14"/>
      <color theme="1"/>
      <name val="Tahoma"/>
      <family val="2"/>
      <scheme val="minor"/>
    </font>
    <font>
      <b/>
      <sz val="14"/>
      <color indexed="8"/>
      <name val="AngsanaUPC"/>
      <family val="1"/>
    </font>
    <font>
      <sz val="11"/>
      <color rgb="FF002060"/>
      <name val="Calibri"/>
      <family val="2"/>
    </font>
    <font>
      <b/>
      <sz val="11"/>
      <color rgb="FF002060"/>
      <name val="Tahoma"/>
      <family val="2"/>
      <charset val="222"/>
      <scheme val="minor"/>
    </font>
    <font>
      <b/>
      <sz val="14"/>
      <color rgb="FF002060"/>
      <name val="Tahoma"/>
      <family val="2"/>
      <charset val="222"/>
      <scheme val="minor"/>
    </font>
    <font>
      <b/>
      <sz val="14"/>
      <color rgb="FF002060"/>
      <name val="Calibri"/>
      <family val="2"/>
    </font>
    <font>
      <sz val="12"/>
      <color rgb="FF002060"/>
      <name val="Calibri"/>
      <family val="2"/>
    </font>
    <font>
      <b/>
      <sz val="12"/>
      <color rgb="FF002060"/>
      <name val="Calibri"/>
      <family val="2"/>
    </font>
    <font>
      <b/>
      <sz val="12"/>
      <color rgb="FF002060"/>
      <name val="Tahoma"/>
      <family val="2"/>
      <charset val="222"/>
      <scheme val="minor"/>
    </font>
    <font>
      <b/>
      <sz val="12"/>
      <color rgb="FF002060"/>
      <name val="Tahoma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0"/>
      </patternFill>
    </fill>
    <fill>
      <patternFill patternType="solid">
        <fgColor rgb="FF00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/>
      <right style="medium">
        <color rgb="FFDDDDDD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rgb="FFDDDDDD"/>
      </left>
      <right style="medium">
        <color rgb="FF000000"/>
      </right>
      <top style="medium">
        <color rgb="FFDDDDDD"/>
      </top>
      <bottom/>
      <diagonal/>
    </border>
    <border>
      <left/>
      <right style="medium">
        <color rgb="FF000000"/>
      </right>
      <top style="medium">
        <color rgb="FFDDDDDD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DDDDDD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DDDDDD"/>
      </right>
      <top style="medium">
        <color rgb="FF000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104">
    <xf numFmtId="0" fontId="0" fillId="0" borderId="0" xfId="0"/>
    <xf numFmtId="0" fontId="4" fillId="2" borderId="1" xfId="2" applyFont="1" applyFill="1" applyBorder="1" applyAlignment="1">
      <alignment horizontal="center"/>
    </xf>
    <xf numFmtId="0" fontId="0" fillId="0" borderId="0" xfId="0" applyBorder="1"/>
    <xf numFmtId="0" fontId="3" fillId="0" borderId="1" xfId="2" applyFont="1" applyFill="1" applyBorder="1" applyAlignment="1">
      <alignment wrapText="1"/>
    </xf>
    <xf numFmtId="0" fontId="3" fillId="0" borderId="1" xfId="2" applyFont="1" applyFill="1" applyBorder="1" applyAlignment="1">
      <alignment shrinkToFit="1"/>
    </xf>
    <xf numFmtId="0" fontId="0" fillId="4" borderId="1" xfId="0" applyFill="1" applyBorder="1"/>
    <xf numFmtId="187" fontId="0" fillId="0" borderId="1" xfId="1" applyNumberFormat="1" applyFont="1" applyBorder="1"/>
    <xf numFmtId="187" fontId="0" fillId="5" borderId="1" xfId="0" applyNumberFormat="1" applyFill="1" applyBorder="1"/>
    <xf numFmtId="187" fontId="2" fillId="3" borderId="1" xfId="1" applyNumberFormat="1" applyFont="1" applyFill="1" applyBorder="1"/>
    <xf numFmtId="188" fontId="0" fillId="0" borderId="2" xfId="0" applyNumberFormat="1" applyBorder="1"/>
    <xf numFmtId="43" fontId="0" fillId="0" borderId="1" xfId="1" applyFont="1" applyBorder="1"/>
    <xf numFmtId="187" fontId="0" fillId="0" borderId="0" xfId="1" applyNumberFormat="1" applyFont="1" applyBorder="1"/>
    <xf numFmtId="187" fontId="0" fillId="4" borderId="1" xfId="0" applyNumberFormat="1" applyFill="1" applyBorder="1"/>
    <xf numFmtId="0" fontId="7" fillId="0" borderId="0" xfId="3" applyFont="1" applyFill="1" applyBorder="1" applyAlignment="1">
      <alignment wrapText="1"/>
    </xf>
    <xf numFmtId="187" fontId="7" fillId="0" borderId="0" xfId="1" applyNumberFormat="1" applyFont="1" applyFill="1" applyBorder="1" applyAlignment="1">
      <alignment horizontal="right" wrapText="1"/>
    </xf>
    <xf numFmtId="0" fontId="3" fillId="6" borderId="1" xfId="2" applyFont="1" applyFill="1" applyBorder="1" applyAlignment="1">
      <alignment wrapText="1"/>
    </xf>
    <xf numFmtId="187" fontId="0" fillId="6" borderId="1" xfId="0" applyNumberFormat="1" applyFill="1" applyBorder="1"/>
    <xf numFmtId="187" fontId="0" fillId="6" borderId="2" xfId="0" applyNumberFormat="1" applyFill="1" applyBorder="1"/>
    <xf numFmtId="187" fontId="2" fillId="0" borderId="1" xfId="1" applyNumberFormat="1" applyFont="1" applyBorder="1"/>
    <xf numFmtId="187" fontId="0" fillId="0" borderId="0" xfId="0" applyNumberFormat="1" applyBorder="1"/>
    <xf numFmtId="0" fontId="7" fillId="0" borderId="3" xfId="4" quotePrefix="1" applyFont="1" applyFill="1" applyBorder="1" applyAlignment="1">
      <alignment wrapText="1"/>
    </xf>
    <xf numFmtId="0" fontId="7" fillId="0" borderId="3" xfId="4" applyFont="1" applyFill="1" applyBorder="1" applyAlignment="1">
      <alignment wrapText="1"/>
    </xf>
    <xf numFmtId="0" fontId="8" fillId="0" borderId="1" xfId="2" applyFont="1" applyFill="1" applyBorder="1" applyAlignment="1">
      <alignment wrapText="1"/>
    </xf>
    <xf numFmtId="187" fontId="9" fillId="4" borderId="1" xfId="0" applyNumberFormat="1" applyFont="1" applyFill="1" applyBorder="1"/>
    <xf numFmtId="187" fontId="9" fillId="4" borderId="2" xfId="0" applyNumberFormat="1" applyFont="1" applyFill="1" applyBorder="1"/>
    <xf numFmtId="0" fontId="8" fillId="7" borderId="1" xfId="2" applyFont="1" applyFill="1" applyBorder="1" applyAlignment="1">
      <alignment wrapText="1"/>
    </xf>
    <xf numFmtId="0" fontId="10" fillId="7" borderId="1" xfId="2" applyFont="1" applyFill="1" applyBorder="1" applyAlignment="1">
      <alignment wrapText="1"/>
    </xf>
    <xf numFmtId="187" fontId="11" fillId="7" borderId="1" xfId="0" applyNumberFormat="1" applyFont="1" applyFill="1" applyBorder="1"/>
    <xf numFmtId="187" fontId="11" fillId="7" borderId="2" xfId="0" applyNumberFormat="1" applyFont="1" applyFill="1" applyBorder="1"/>
    <xf numFmtId="0" fontId="7" fillId="0" borderId="1" xfId="5" applyFont="1" applyFill="1" applyBorder="1" applyAlignment="1">
      <alignment horizontal="right" wrapText="1"/>
    </xf>
    <xf numFmtId="0" fontId="3" fillId="0" borderId="1" xfId="5" applyFont="1" applyFill="1" applyBorder="1" applyAlignment="1">
      <alignment horizontal="right" wrapText="1"/>
    </xf>
    <xf numFmtId="187" fontId="12" fillId="7" borderId="1" xfId="0" applyNumberFormat="1" applyFont="1" applyFill="1" applyBorder="1"/>
    <xf numFmtId="187" fontId="12" fillId="7" borderId="2" xfId="0" applyNumberFormat="1" applyFont="1" applyFill="1" applyBorder="1"/>
    <xf numFmtId="187" fontId="3" fillId="0" borderId="1" xfId="1" applyNumberFormat="1" applyFont="1" applyFill="1" applyBorder="1" applyAlignment="1">
      <alignment wrapText="1"/>
    </xf>
    <xf numFmtId="187" fontId="0" fillId="4" borderId="1" xfId="1" applyNumberFormat="1" applyFont="1" applyFill="1" applyBorder="1"/>
    <xf numFmtId="0" fontId="9" fillId="7" borderId="1" xfId="0" applyFont="1" applyFill="1" applyBorder="1"/>
    <xf numFmtId="187" fontId="8" fillId="7" borderId="1" xfId="1" applyNumberFormat="1" applyFont="1" applyFill="1" applyBorder="1" applyAlignment="1">
      <alignment wrapText="1"/>
    </xf>
    <xf numFmtId="187" fontId="9" fillId="7" borderId="1" xfId="1" applyNumberFormat="1" applyFont="1" applyFill="1" applyBorder="1"/>
    <xf numFmtId="187" fontId="12" fillId="7" borderId="1" xfId="1" applyNumberFormat="1" applyFont="1" applyFill="1" applyBorder="1"/>
    <xf numFmtId="187" fontId="12" fillId="7" borderId="2" xfId="1" applyNumberFormat="1" applyFont="1" applyFill="1" applyBorder="1"/>
    <xf numFmtId="187" fontId="13" fillId="7" borderId="1" xfId="1" applyNumberFormat="1" applyFont="1" applyFill="1" applyBorder="1" applyAlignment="1">
      <alignment wrapText="1"/>
    </xf>
    <xf numFmtId="187" fontId="14" fillId="7" borderId="1" xfId="1" applyNumberFormat="1" applyFont="1" applyFill="1" applyBorder="1"/>
    <xf numFmtId="0" fontId="15" fillId="7" borderId="1" xfId="0" applyFont="1" applyFill="1" applyBorder="1"/>
    <xf numFmtId="187" fontId="16" fillId="7" borderId="1" xfId="1" applyNumberFormat="1" applyFont="1" applyFill="1" applyBorder="1" applyAlignment="1">
      <alignment wrapText="1"/>
    </xf>
    <xf numFmtId="187" fontId="11" fillId="7" borderId="1" xfId="1" applyNumberFormat="1" applyFont="1" applyFill="1" applyBorder="1"/>
    <xf numFmtId="187" fontId="3" fillId="0" borderId="4" xfId="1" applyNumberFormat="1" applyFont="1" applyFill="1" applyBorder="1" applyAlignment="1">
      <alignment wrapText="1"/>
    </xf>
    <xf numFmtId="0" fontId="3" fillId="2" borderId="8" xfId="6" applyFont="1" applyFill="1" applyBorder="1" applyAlignment="1">
      <alignment horizontal="center"/>
    </xf>
    <xf numFmtId="0" fontId="3" fillId="0" borderId="3" xfId="6" applyFont="1" applyFill="1" applyBorder="1" applyAlignment="1">
      <alignment wrapText="1"/>
    </xf>
    <xf numFmtId="0" fontId="3" fillId="0" borderId="3" xfId="6" applyFont="1" applyFill="1" applyBorder="1" applyAlignment="1">
      <alignment horizontal="right" wrapText="1"/>
    </xf>
    <xf numFmtId="0" fontId="3" fillId="2" borderId="8" xfId="7" applyFont="1" applyFill="1" applyBorder="1" applyAlignment="1">
      <alignment horizontal="center"/>
    </xf>
    <xf numFmtId="0" fontId="3" fillId="0" borderId="3" xfId="7" applyFont="1" applyFill="1" applyBorder="1" applyAlignment="1">
      <alignment wrapText="1"/>
    </xf>
    <xf numFmtId="0" fontId="3" fillId="0" borderId="3" xfId="7" applyFont="1" applyFill="1" applyBorder="1" applyAlignment="1">
      <alignment horizontal="right" wrapText="1"/>
    </xf>
    <xf numFmtId="0" fontId="2" fillId="0" borderId="0" xfId="7"/>
    <xf numFmtId="0" fontId="3" fillId="8" borderId="8" xfId="7" applyFont="1" applyFill="1" applyBorder="1" applyAlignment="1">
      <alignment horizontal="center"/>
    </xf>
    <xf numFmtId="0" fontId="3" fillId="6" borderId="3" xfId="7" applyFont="1" applyFill="1" applyBorder="1" applyAlignment="1">
      <alignment horizontal="right" wrapText="1"/>
    </xf>
    <xf numFmtId="0" fontId="3" fillId="2" borderId="9" xfId="7" applyFont="1" applyFill="1" applyBorder="1" applyAlignment="1">
      <alignment horizontal="center"/>
    </xf>
    <xf numFmtId="0" fontId="3" fillId="0" borderId="0" xfId="6" applyFont="1" applyFill="1" applyBorder="1" applyAlignment="1">
      <alignment wrapText="1"/>
    </xf>
    <xf numFmtId="0" fontId="3" fillId="6" borderId="3" xfId="6" applyFont="1" applyFill="1" applyBorder="1" applyAlignment="1">
      <alignment wrapText="1"/>
    </xf>
    <xf numFmtId="0" fontId="3" fillId="6" borderId="3" xfId="6" applyFont="1" applyFill="1" applyBorder="1" applyAlignment="1">
      <alignment horizontal="right" wrapText="1"/>
    </xf>
    <xf numFmtId="0" fontId="20" fillId="0" borderId="3" xfId="6" applyFont="1" applyFill="1" applyBorder="1" applyAlignment="1">
      <alignment horizontal="right" wrapText="1"/>
    </xf>
    <xf numFmtId="0" fontId="19" fillId="0" borderId="0" xfId="0" applyFont="1"/>
    <xf numFmtId="0" fontId="3" fillId="0" borderId="0" xfId="7" applyFont="1" applyFill="1" applyBorder="1" applyAlignment="1">
      <alignment horizontal="right" wrapText="1"/>
    </xf>
    <xf numFmtId="0" fontId="0" fillId="6" borderId="0" xfId="0" applyFill="1"/>
    <xf numFmtId="0" fontId="21" fillId="9" borderId="1" xfId="0" applyFont="1" applyFill="1" applyBorder="1"/>
    <xf numFmtId="187" fontId="21" fillId="9" borderId="1" xfId="1" applyNumberFormat="1" applyFont="1" applyFill="1" applyBorder="1"/>
    <xf numFmtId="0" fontId="21" fillId="5" borderId="1" xfId="0" applyFont="1" applyFill="1" applyBorder="1"/>
    <xf numFmtId="187" fontId="21" fillId="5" borderId="1" xfId="1" applyNumberFormat="1" applyFont="1" applyFill="1" applyBorder="1"/>
    <xf numFmtId="0" fontId="21" fillId="10" borderId="1" xfId="0" applyFont="1" applyFill="1" applyBorder="1"/>
    <xf numFmtId="187" fontId="21" fillId="10" borderId="1" xfId="1" applyNumberFormat="1" applyFont="1" applyFill="1" applyBorder="1"/>
    <xf numFmtId="0" fontId="21" fillId="6" borderId="1" xfId="0" applyFont="1" applyFill="1" applyBorder="1"/>
    <xf numFmtId="187" fontId="21" fillId="6" borderId="1" xfId="1" applyNumberFormat="1" applyFont="1" applyFill="1" applyBorder="1"/>
    <xf numFmtId="0" fontId="22" fillId="0" borderId="0" xfId="8" applyBorder="1" applyAlignment="1" applyProtection="1"/>
    <xf numFmtId="0" fontId="17" fillId="0" borderId="10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8" fillId="0" borderId="7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18" fillId="0" borderId="6" xfId="0" applyFont="1" applyBorder="1" applyAlignment="1">
      <alignment vertical="center"/>
    </xf>
    <xf numFmtId="3" fontId="18" fillId="0" borderId="7" xfId="0" applyNumberFormat="1" applyFont="1" applyBorder="1" applyAlignment="1">
      <alignment horizontal="right" vertical="center"/>
    </xf>
    <xf numFmtId="0" fontId="18" fillId="0" borderId="13" xfId="0" applyFont="1" applyBorder="1" applyAlignment="1">
      <alignment vertical="center"/>
    </xf>
    <xf numFmtId="3" fontId="18" fillId="0" borderId="14" xfId="0" applyNumberFormat="1" applyFont="1" applyBorder="1" applyAlignment="1">
      <alignment horizontal="right" vertical="center"/>
    </xf>
    <xf numFmtId="0" fontId="18" fillId="0" borderId="14" xfId="0" applyFont="1" applyBorder="1" applyAlignment="1">
      <alignment horizontal="right" vertical="center"/>
    </xf>
    <xf numFmtId="187" fontId="0" fillId="0" borderId="0" xfId="0" applyNumberFormat="1"/>
    <xf numFmtId="0" fontId="23" fillId="0" borderId="1" xfId="2" applyFont="1" applyFill="1" applyBorder="1" applyAlignment="1">
      <alignment wrapText="1"/>
    </xf>
    <xf numFmtId="0" fontId="24" fillId="0" borderId="1" xfId="0" applyFont="1" applyBorder="1" applyAlignment="1">
      <alignment horizontal="center"/>
    </xf>
    <xf numFmtId="187" fontId="24" fillId="0" borderId="1" xfId="1" applyNumberFormat="1" applyFont="1" applyBorder="1"/>
    <xf numFmtId="0" fontId="26" fillId="0" borderId="1" xfId="2" applyFont="1" applyFill="1" applyBorder="1" applyAlignment="1">
      <alignment wrapText="1"/>
    </xf>
    <xf numFmtId="187" fontId="27" fillId="0" borderId="1" xfId="0" applyNumberFormat="1" applyFont="1" applyFill="1" applyBorder="1"/>
    <xf numFmtId="0" fontId="26" fillId="10" borderId="1" xfId="2" applyFont="1" applyFill="1" applyBorder="1" applyAlignment="1">
      <alignment wrapText="1"/>
    </xf>
    <xf numFmtId="0" fontId="23" fillId="10" borderId="1" xfId="2" applyFont="1" applyFill="1" applyBorder="1" applyAlignment="1">
      <alignment wrapText="1"/>
    </xf>
    <xf numFmtId="187" fontId="27" fillId="10" borderId="1" xfId="0" applyNumberFormat="1" applyFont="1" applyFill="1" applyBorder="1"/>
    <xf numFmtId="0" fontId="28" fillId="11" borderId="1" xfId="0" applyFont="1" applyFill="1" applyBorder="1"/>
    <xf numFmtId="187" fontId="29" fillId="11" borderId="1" xfId="1" applyNumberFormat="1" applyFont="1" applyFill="1" applyBorder="1" applyAlignment="1">
      <alignment horizontal="center" wrapText="1"/>
    </xf>
    <xf numFmtId="187" fontId="33" fillId="11" borderId="1" xfId="1" applyNumberFormat="1" applyFont="1" applyFill="1" applyBorder="1"/>
    <xf numFmtId="0" fontId="25" fillId="12" borderId="1" xfId="2" applyFont="1" applyFill="1" applyBorder="1" applyAlignment="1">
      <alignment horizontal="center"/>
    </xf>
    <xf numFmtId="0" fontId="30" fillId="13" borderId="1" xfId="2" applyFont="1" applyFill="1" applyBorder="1" applyAlignment="1">
      <alignment wrapText="1"/>
    </xf>
    <xf numFmtId="0" fontId="31" fillId="13" borderId="1" xfId="2" applyFont="1" applyFill="1" applyBorder="1" applyAlignment="1">
      <alignment horizontal="center" wrapText="1"/>
    </xf>
    <xf numFmtId="187" fontId="32" fillId="13" borderId="1" xfId="0" applyNumberFormat="1" applyFont="1" applyFill="1" applyBorder="1"/>
    <xf numFmtId="0" fontId="3" fillId="14" borderId="3" xfId="7" applyFont="1" applyFill="1" applyBorder="1" applyAlignment="1">
      <alignment wrapText="1"/>
    </xf>
    <xf numFmtId="0" fontId="3" fillId="14" borderId="3" xfId="7" applyFont="1" applyFill="1" applyBorder="1" applyAlignment="1">
      <alignment horizontal="right" wrapText="1"/>
    </xf>
    <xf numFmtId="0" fontId="2" fillId="14" borderId="0" xfId="7" applyFill="1"/>
    <xf numFmtId="0" fontId="0" fillId="14" borderId="0" xfId="0" applyFill="1"/>
    <xf numFmtId="0" fontId="3" fillId="15" borderId="3" xfId="6" applyFont="1" applyFill="1" applyBorder="1" applyAlignment="1">
      <alignment wrapText="1"/>
    </xf>
    <xf numFmtId="0" fontId="3" fillId="15" borderId="3" xfId="6" applyFont="1" applyFill="1" applyBorder="1" applyAlignment="1">
      <alignment horizontal="right" wrapText="1"/>
    </xf>
  </cellXfs>
  <cellStyles count="9">
    <cellStyle name="Comma" xfId="1" builtinId="3"/>
    <cellStyle name="Hyperlink" xfId="8" builtinId="8"/>
    <cellStyle name="Normal" xfId="0" builtinId="0"/>
    <cellStyle name="Normal_Sheet2" xfId="3"/>
    <cellStyle name="Normal_Sheet3" xfId="5"/>
    <cellStyle name="Normal_Sheet4" xfId="7"/>
    <cellStyle name="Normal_Sheet5" xfId="4"/>
    <cellStyle name="Normal_ประกันสังคม" xfId="6"/>
    <cellStyle name="ปกติ_data_imported" xfId="2"/>
  </cellStyles>
  <dxfs count="0"/>
  <tableStyles count="0" defaultTableStyle="TableStyleMedium9" defaultPivotStyle="PivotStyleLight16"/>
  <colors>
    <mruColors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ucinfo.nhso.go.th/ucinfo/RptRegisPop-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173"/>
  <sheetViews>
    <sheetView tabSelected="1" topLeftCell="A150" workbookViewId="0">
      <selection activeCell="H171" sqref="H171"/>
    </sheetView>
  </sheetViews>
  <sheetFormatPr defaultColWidth="32" defaultRowHeight="14.25"/>
  <cols>
    <col min="1" max="1" width="2.875" bestFit="1" customWidth="1"/>
    <col min="2" max="2" width="6.125" customWidth="1"/>
    <col min="3" max="3" width="52.875" bestFit="1" customWidth="1"/>
    <col min="4" max="4" width="12.875" bestFit="1" customWidth="1"/>
    <col min="5" max="6" width="11.75" customWidth="1"/>
    <col min="7" max="7" width="10.5" bestFit="1" customWidth="1"/>
    <col min="8" max="8" width="15.75" bestFit="1" customWidth="1"/>
    <col min="9" max="9" width="4.125" bestFit="1" customWidth="1"/>
    <col min="10" max="10" width="13.75" bestFit="1" customWidth="1"/>
    <col min="11" max="11" width="15" style="2" bestFit="1" customWidth="1"/>
    <col min="12" max="12" width="7.75" style="2" bestFit="1" customWidth="1"/>
    <col min="13" max="27" width="32" style="2"/>
  </cols>
  <sheetData>
    <row r="1" spans="1:15" ht="16.5">
      <c r="B1" s="1" t="s">
        <v>0</v>
      </c>
      <c r="C1" s="1" t="s">
        <v>1</v>
      </c>
      <c r="D1" s="1" t="s">
        <v>2</v>
      </c>
      <c r="E1" s="1" t="s">
        <v>430</v>
      </c>
      <c r="F1" s="1" t="s">
        <v>428</v>
      </c>
      <c r="G1" s="1" t="s">
        <v>429</v>
      </c>
      <c r="H1" s="1" t="s">
        <v>3</v>
      </c>
      <c r="I1" s="1" t="s">
        <v>4</v>
      </c>
      <c r="J1" s="1" t="s">
        <v>5</v>
      </c>
      <c r="K1" s="1" t="s">
        <v>436</v>
      </c>
    </row>
    <row r="2" spans="1:15" ht="15">
      <c r="B2" s="3" t="s">
        <v>6</v>
      </c>
      <c r="C2" s="4" t="s">
        <v>7</v>
      </c>
      <c r="D2" s="5"/>
      <c r="E2" s="34">
        <v>2135</v>
      </c>
      <c r="F2" s="5"/>
      <c r="G2" s="6"/>
      <c r="H2" s="7">
        <f>SUM(D2:G2)</f>
        <v>2135</v>
      </c>
      <c r="I2" s="8" t="str">
        <f t="shared" ref="I2:I66" si="0">IF(H2&lt;3000,"S",IF(H2&lt;8000,"M","L"))</f>
        <v>S</v>
      </c>
      <c r="J2" s="9">
        <f>IF(H2&lt;3000,25000,IF(H2&lt;8000,27500,30000))</f>
        <v>25000</v>
      </c>
      <c r="K2" s="10">
        <f>J2*12</f>
        <v>300000</v>
      </c>
      <c r="M2" s="11"/>
    </row>
    <row r="3" spans="1:15" ht="15">
      <c r="A3">
        <v>1</v>
      </c>
      <c r="B3" s="3" t="s">
        <v>8</v>
      </c>
      <c r="C3" s="3" t="s">
        <v>9</v>
      </c>
      <c r="D3" s="12">
        <v>3444</v>
      </c>
      <c r="E3" s="12">
        <v>269</v>
      </c>
      <c r="F3" s="12">
        <v>803</v>
      </c>
      <c r="G3" s="6">
        <v>42</v>
      </c>
      <c r="H3" s="7">
        <f>SUM(D3:G3)</f>
        <v>4558</v>
      </c>
      <c r="I3" s="8" t="str">
        <f t="shared" si="0"/>
        <v>M</v>
      </c>
      <c r="J3" s="9">
        <f t="shared" ref="J3:J29" si="1">IF(H3&lt;3000,25000,IF(H3&lt;8000,27500,30000))</f>
        <v>27500</v>
      </c>
      <c r="K3" s="10">
        <f t="shared" ref="K3:K68" si="2">J3*12</f>
        <v>330000</v>
      </c>
      <c r="M3" s="11"/>
      <c r="N3" s="13"/>
      <c r="O3" s="14"/>
    </row>
    <row r="4" spans="1:15" ht="15">
      <c r="A4">
        <v>2</v>
      </c>
      <c r="B4" s="3" t="s">
        <v>10</v>
      </c>
      <c r="C4" s="3" t="s">
        <v>11</v>
      </c>
      <c r="D4" s="12">
        <v>6284</v>
      </c>
      <c r="E4" s="12">
        <v>673</v>
      </c>
      <c r="F4" s="12">
        <v>635</v>
      </c>
      <c r="G4" s="6">
        <v>41</v>
      </c>
      <c r="H4" s="7">
        <f t="shared" ref="H4:H29" si="3">SUM(D4:G4)</f>
        <v>7633</v>
      </c>
      <c r="I4" s="8" t="str">
        <f t="shared" si="0"/>
        <v>M</v>
      </c>
      <c r="J4" s="9">
        <f t="shared" si="1"/>
        <v>27500</v>
      </c>
      <c r="K4" s="10">
        <f t="shared" si="2"/>
        <v>330000</v>
      </c>
      <c r="M4" s="11"/>
      <c r="N4" s="13"/>
      <c r="O4" s="14"/>
    </row>
    <row r="5" spans="1:15" ht="15">
      <c r="A5">
        <v>3</v>
      </c>
      <c r="B5" s="3" t="s">
        <v>12</v>
      </c>
      <c r="C5" s="3" t="s">
        <v>13</v>
      </c>
      <c r="D5" s="12">
        <v>6281</v>
      </c>
      <c r="E5" s="12">
        <v>709</v>
      </c>
      <c r="F5" s="12">
        <v>1404</v>
      </c>
      <c r="G5" s="6">
        <v>58</v>
      </c>
      <c r="H5" s="7">
        <f t="shared" si="3"/>
        <v>8452</v>
      </c>
      <c r="I5" s="8" t="str">
        <f t="shared" si="0"/>
        <v>L</v>
      </c>
      <c r="J5" s="9">
        <f t="shared" si="1"/>
        <v>30000</v>
      </c>
      <c r="K5" s="10">
        <f t="shared" si="2"/>
        <v>360000</v>
      </c>
      <c r="M5" s="11"/>
      <c r="N5" s="13"/>
      <c r="O5" s="14"/>
    </row>
    <row r="6" spans="1:15" ht="15">
      <c r="A6">
        <v>4</v>
      </c>
      <c r="B6" s="3" t="s">
        <v>14</v>
      </c>
      <c r="C6" s="3" t="s">
        <v>15</v>
      </c>
      <c r="D6" s="12">
        <v>2839</v>
      </c>
      <c r="E6" s="12">
        <v>371</v>
      </c>
      <c r="F6" s="12">
        <v>421</v>
      </c>
      <c r="G6" s="6">
        <v>22</v>
      </c>
      <c r="H6" s="7">
        <f t="shared" si="3"/>
        <v>3653</v>
      </c>
      <c r="I6" s="8" t="str">
        <f t="shared" si="0"/>
        <v>M</v>
      </c>
      <c r="J6" s="9">
        <f t="shared" si="1"/>
        <v>27500</v>
      </c>
      <c r="K6" s="10">
        <f t="shared" si="2"/>
        <v>330000</v>
      </c>
      <c r="M6" s="11"/>
      <c r="N6" s="13"/>
      <c r="O6" s="14"/>
    </row>
    <row r="7" spans="1:15" ht="15">
      <c r="A7">
        <v>5</v>
      </c>
      <c r="B7" s="3" t="s">
        <v>16</v>
      </c>
      <c r="C7" s="3" t="s">
        <v>17</v>
      </c>
      <c r="D7" s="12">
        <v>1292</v>
      </c>
      <c r="E7" s="12">
        <v>75</v>
      </c>
      <c r="F7" s="12">
        <v>75</v>
      </c>
      <c r="G7" s="6">
        <v>4</v>
      </c>
      <c r="H7" s="7">
        <f t="shared" si="3"/>
        <v>1446</v>
      </c>
      <c r="I7" s="8" t="str">
        <f t="shared" si="0"/>
        <v>S</v>
      </c>
      <c r="J7" s="9">
        <f t="shared" si="1"/>
        <v>25000</v>
      </c>
      <c r="K7" s="10">
        <f t="shared" si="2"/>
        <v>300000</v>
      </c>
      <c r="M7" s="11"/>
      <c r="N7" s="13"/>
      <c r="O7" s="14"/>
    </row>
    <row r="8" spans="1:15" ht="15">
      <c r="A8">
        <v>6</v>
      </c>
      <c r="B8" s="3" t="s">
        <v>18</v>
      </c>
      <c r="C8" s="3" t="s">
        <v>19</v>
      </c>
      <c r="D8" s="12">
        <v>4025</v>
      </c>
      <c r="E8" s="12">
        <v>352</v>
      </c>
      <c r="F8" s="12">
        <v>316</v>
      </c>
      <c r="G8" s="6">
        <v>16</v>
      </c>
      <c r="H8" s="7">
        <f t="shared" si="3"/>
        <v>4709</v>
      </c>
      <c r="I8" s="8" t="str">
        <f t="shared" si="0"/>
        <v>M</v>
      </c>
      <c r="J8" s="9">
        <f t="shared" si="1"/>
        <v>27500</v>
      </c>
      <c r="K8" s="10">
        <f t="shared" si="2"/>
        <v>330000</v>
      </c>
      <c r="M8" s="11"/>
      <c r="N8" s="13"/>
      <c r="O8" s="14"/>
    </row>
    <row r="9" spans="1:15" ht="15">
      <c r="A9">
        <v>7</v>
      </c>
      <c r="B9" s="3" t="s">
        <v>20</v>
      </c>
      <c r="C9" s="3" t="s">
        <v>21</v>
      </c>
      <c r="D9" s="12">
        <v>1950</v>
      </c>
      <c r="E9" s="12">
        <v>113</v>
      </c>
      <c r="F9" s="12">
        <v>143</v>
      </c>
      <c r="G9" s="6">
        <v>5</v>
      </c>
      <c r="H9" s="7">
        <f t="shared" si="3"/>
        <v>2211</v>
      </c>
      <c r="I9" s="8" t="str">
        <f t="shared" si="0"/>
        <v>S</v>
      </c>
      <c r="J9" s="9">
        <f t="shared" si="1"/>
        <v>25000</v>
      </c>
      <c r="K9" s="10">
        <f t="shared" si="2"/>
        <v>300000</v>
      </c>
      <c r="M9" s="11"/>
      <c r="N9" s="13"/>
      <c r="O9" s="14"/>
    </row>
    <row r="10" spans="1:15" ht="15">
      <c r="A10">
        <v>8</v>
      </c>
      <c r="B10" s="3" t="s">
        <v>22</v>
      </c>
      <c r="C10" s="3" t="s">
        <v>23</v>
      </c>
      <c r="D10" s="12">
        <v>2530</v>
      </c>
      <c r="E10" s="12">
        <v>286</v>
      </c>
      <c r="F10" s="12">
        <v>206</v>
      </c>
      <c r="G10" s="6">
        <v>13</v>
      </c>
      <c r="H10" s="7">
        <f t="shared" si="3"/>
        <v>3035</v>
      </c>
      <c r="I10" s="8" t="str">
        <f t="shared" si="0"/>
        <v>M</v>
      </c>
      <c r="J10" s="9">
        <f t="shared" si="1"/>
        <v>27500</v>
      </c>
      <c r="K10" s="10">
        <f t="shared" si="2"/>
        <v>330000</v>
      </c>
      <c r="M10" s="11"/>
      <c r="N10" s="13"/>
      <c r="O10" s="14"/>
    </row>
    <row r="11" spans="1:15" ht="15">
      <c r="A11">
        <v>9</v>
      </c>
      <c r="B11" s="3" t="s">
        <v>24</v>
      </c>
      <c r="C11" s="3" t="s">
        <v>25</v>
      </c>
      <c r="D11" s="12">
        <v>2499</v>
      </c>
      <c r="E11" s="12">
        <v>104</v>
      </c>
      <c r="F11" s="12">
        <v>600</v>
      </c>
      <c r="G11" s="6">
        <v>23</v>
      </c>
      <c r="H11" s="7">
        <f t="shared" si="3"/>
        <v>3226</v>
      </c>
      <c r="I11" s="8" t="str">
        <f t="shared" si="0"/>
        <v>M</v>
      </c>
      <c r="J11" s="9">
        <f t="shared" si="1"/>
        <v>27500</v>
      </c>
      <c r="K11" s="10">
        <f t="shared" si="2"/>
        <v>330000</v>
      </c>
      <c r="M11" s="11"/>
      <c r="N11" s="13"/>
      <c r="O11" s="14"/>
    </row>
    <row r="12" spans="1:15" ht="15">
      <c r="A12">
        <v>10</v>
      </c>
      <c r="B12" s="3" t="s">
        <v>26</v>
      </c>
      <c r="C12" s="3" t="s">
        <v>27</v>
      </c>
      <c r="D12" s="12">
        <v>3293</v>
      </c>
      <c r="E12" s="12">
        <v>334</v>
      </c>
      <c r="F12" s="12">
        <v>297</v>
      </c>
      <c r="G12" s="6">
        <v>19</v>
      </c>
      <c r="H12" s="7">
        <f t="shared" si="3"/>
        <v>3943</v>
      </c>
      <c r="I12" s="8" t="str">
        <f t="shared" si="0"/>
        <v>M</v>
      </c>
      <c r="J12" s="9">
        <f t="shared" si="1"/>
        <v>27500</v>
      </c>
      <c r="K12" s="10">
        <f t="shared" si="2"/>
        <v>330000</v>
      </c>
      <c r="M12" s="11"/>
      <c r="N12" s="13"/>
      <c r="O12" s="14"/>
    </row>
    <row r="13" spans="1:15" ht="15">
      <c r="A13">
        <v>11</v>
      </c>
      <c r="B13" s="3" t="s">
        <v>28</v>
      </c>
      <c r="C13" s="3" t="s">
        <v>29</v>
      </c>
      <c r="D13" s="12">
        <v>3830</v>
      </c>
      <c r="E13" s="12">
        <v>223</v>
      </c>
      <c r="F13" s="12">
        <v>338</v>
      </c>
      <c r="G13" s="6">
        <v>12</v>
      </c>
      <c r="H13" s="7">
        <f t="shared" si="3"/>
        <v>4403</v>
      </c>
      <c r="I13" s="8" t="str">
        <f t="shared" si="0"/>
        <v>M</v>
      </c>
      <c r="J13" s="9">
        <f t="shared" si="1"/>
        <v>27500</v>
      </c>
      <c r="K13" s="10">
        <f t="shared" si="2"/>
        <v>330000</v>
      </c>
      <c r="M13" s="11"/>
      <c r="N13" s="13"/>
      <c r="O13" s="14"/>
    </row>
    <row r="14" spans="1:15" ht="15">
      <c r="A14">
        <v>12</v>
      </c>
      <c r="B14" s="3" t="s">
        <v>30</v>
      </c>
      <c r="C14" s="3" t="s">
        <v>31</v>
      </c>
      <c r="D14" s="12">
        <v>4001</v>
      </c>
      <c r="E14" s="12">
        <v>310</v>
      </c>
      <c r="F14" s="12">
        <v>436</v>
      </c>
      <c r="G14" s="6">
        <v>20</v>
      </c>
      <c r="H14" s="7">
        <f t="shared" si="3"/>
        <v>4767</v>
      </c>
      <c r="I14" s="8" t="str">
        <f t="shared" si="0"/>
        <v>M</v>
      </c>
      <c r="J14" s="9">
        <f t="shared" si="1"/>
        <v>27500</v>
      </c>
      <c r="K14" s="10">
        <f t="shared" si="2"/>
        <v>330000</v>
      </c>
      <c r="M14" s="11"/>
      <c r="N14" s="13"/>
      <c r="O14" s="14"/>
    </row>
    <row r="15" spans="1:15" ht="15">
      <c r="A15">
        <v>13</v>
      </c>
      <c r="B15" s="3" t="s">
        <v>32</v>
      </c>
      <c r="C15" s="3" t="s">
        <v>33</v>
      </c>
      <c r="D15" s="12">
        <v>4219</v>
      </c>
      <c r="E15" s="12">
        <v>148</v>
      </c>
      <c r="F15" s="12">
        <v>290</v>
      </c>
      <c r="G15" s="6">
        <v>19</v>
      </c>
      <c r="H15" s="7">
        <f t="shared" si="3"/>
        <v>4676</v>
      </c>
      <c r="I15" s="8" t="str">
        <f t="shared" si="0"/>
        <v>M</v>
      </c>
      <c r="J15" s="9">
        <f t="shared" si="1"/>
        <v>27500</v>
      </c>
      <c r="K15" s="10">
        <f t="shared" si="2"/>
        <v>330000</v>
      </c>
      <c r="M15" s="11"/>
      <c r="N15" s="13"/>
      <c r="O15" s="14"/>
    </row>
    <row r="16" spans="1:15" ht="15">
      <c r="A16">
        <v>14</v>
      </c>
      <c r="B16" s="3" t="s">
        <v>34</v>
      </c>
      <c r="C16" s="3" t="s">
        <v>35</v>
      </c>
      <c r="D16" s="12">
        <v>1851</v>
      </c>
      <c r="E16" s="12">
        <v>122</v>
      </c>
      <c r="F16" s="12">
        <v>90</v>
      </c>
      <c r="G16" s="6">
        <v>6</v>
      </c>
      <c r="H16" s="7">
        <f t="shared" si="3"/>
        <v>2069</v>
      </c>
      <c r="I16" s="8" t="str">
        <f t="shared" si="0"/>
        <v>S</v>
      </c>
      <c r="J16" s="9">
        <f t="shared" si="1"/>
        <v>25000</v>
      </c>
      <c r="K16" s="10">
        <f t="shared" si="2"/>
        <v>300000</v>
      </c>
      <c r="M16" s="11"/>
      <c r="N16" s="13"/>
      <c r="O16" s="14"/>
    </row>
    <row r="17" spans="1:15" ht="15">
      <c r="A17">
        <v>15</v>
      </c>
      <c r="B17" s="3" t="s">
        <v>36</v>
      </c>
      <c r="C17" s="3" t="s">
        <v>37</v>
      </c>
      <c r="D17" s="12">
        <v>3379</v>
      </c>
      <c r="E17" s="12">
        <v>132</v>
      </c>
      <c r="F17" s="12">
        <v>246</v>
      </c>
      <c r="G17" s="6">
        <v>11</v>
      </c>
      <c r="H17" s="7">
        <f t="shared" si="3"/>
        <v>3768</v>
      </c>
      <c r="I17" s="8" t="str">
        <f t="shared" si="0"/>
        <v>M</v>
      </c>
      <c r="J17" s="9">
        <f t="shared" si="1"/>
        <v>27500</v>
      </c>
      <c r="K17" s="10">
        <f t="shared" si="2"/>
        <v>330000</v>
      </c>
      <c r="M17" s="11"/>
      <c r="N17" s="13"/>
      <c r="O17" s="14"/>
    </row>
    <row r="18" spans="1:15" ht="15">
      <c r="A18">
        <v>16</v>
      </c>
      <c r="B18" s="3" t="s">
        <v>38</v>
      </c>
      <c r="C18" s="3" t="s">
        <v>39</v>
      </c>
      <c r="D18" s="12">
        <v>3251</v>
      </c>
      <c r="E18" s="12">
        <v>81</v>
      </c>
      <c r="F18" s="12">
        <v>153</v>
      </c>
      <c r="G18" s="6">
        <v>7</v>
      </c>
      <c r="H18" s="7">
        <f t="shared" si="3"/>
        <v>3492</v>
      </c>
      <c r="I18" s="8" t="str">
        <f t="shared" si="0"/>
        <v>M</v>
      </c>
      <c r="J18" s="9">
        <f t="shared" si="1"/>
        <v>27500</v>
      </c>
      <c r="K18" s="10">
        <f t="shared" si="2"/>
        <v>330000</v>
      </c>
      <c r="M18" s="11"/>
      <c r="N18" s="13"/>
      <c r="O18" s="14"/>
    </row>
    <row r="19" spans="1:15" ht="15">
      <c r="A19">
        <v>17</v>
      </c>
      <c r="B19" s="3" t="s">
        <v>40</v>
      </c>
      <c r="C19" s="3" t="s">
        <v>41</v>
      </c>
      <c r="D19" s="12">
        <v>4019</v>
      </c>
      <c r="E19" s="12">
        <v>326</v>
      </c>
      <c r="F19" s="12">
        <v>388</v>
      </c>
      <c r="G19" s="6">
        <v>25</v>
      </c>
      <c r="H19" s="7">
        <f t="shared" si="3"/>
        <v>4758</v>
      </c>
      <c r="I19" s="8" t="str">
        <f t="shared" si="0"/>
        <v>M</v>
      </c>
      <c r="J19" s="9">
        <f t="shared" si="1"/>
        <v>27500</v>
      </c>
      <c r="K19" s="10">
        <f t="shared" si="2"/>
        <v>330000</v>
      </c>
      <c r="M19" s="11"/>
      <c r="N19" s="13"/>
      <c r="O19" s="14"/>
    </row>
    <row r="20" spans="1:15" ht="15">
      <c r="A20">
        <v>18</v>
      </c>
      <c r="B20" s="3" t="s">
        <v>42</v>
      </c>
      <c r="C20" s="3" t="s">
        <v>43</v>
      </c>
      <c r="D20" s="12">
        <v>4423</v>
      </c>
      <c r="E20" s="12">
        <v>408</v>
      </c>
      <c r="F20" s="12">
        <v>567</v>
      </c>
      <c r="G20" s="6">
        <v>21</v>
      </c>
      <c r="H20" s="7">
        <f t="shared" si="3"/>
        <v>5419</v>
      </c>
      <c r="I20" s="8" t="str">
        <f t="shared" si="0"/>
        <v>M</v>
      </c>
      <c r="J20" s="9">
        <f t="shared" si="1"/>
        <v>27500</v>
      </c>
      <c r="K20" s="10">
        <f t="shared" si="2"/>
        <v>330000</v>
      </c>
      <c r="M20" s="11"/>
      <c r="N20" s="13"/>
      <c r="O20" s="14"/>
    </row>
    <row r="21" spans="1:15" ht="15">
      <c r="A21">
        <v>19</v>
      </c>
      <c r="B21" s="3" t="s">
        <v>44</v>
      </c>
      <c r="C21" s="3" t="s">
        <v>45</v>
      </c>
      <c r="D21" s="12">
        <v>2807</v>
      </c>
      <c r="E21" s="12">
        <v>197</v>
      </c>
      <c r="F21" s="12">
        <v>302</v>
      </c>
      <c r="G21" s="6">
        <v>18</v>
      </c>
      <c r="H21" s="7">
        <f t="shared" si="3"/>
        <v>3324</v>
      </c>
      <c r="I21" s="8" t="str">
        <f t="shared" si="0"/>
        <v>M</v>
      </c>
      <c r="J21" s="9">
        <f t="shared" si="1"/>
        <v>27500</v>
      </c>
      <c r="K21" s="10">
        <f t="shared" si="2"/>
        <v>330000</v>
      </c>
      <c r="M21" s="11"/>
      <c r="N21" s="13"/>
      <c r="O21" s="14"/>
    </row>
    <row r="22" spans="1:15" ht="15">
      <c r="A22">
        <v>20</v>
      </c>
      <c r="B22" s="3" t="s">
        <v>46</v>
      </c>
      <c r="C22" s="3" t="s">
        <v>47</v>
      </c>
      <c r="D22" s="12">
        <v>3442</v>
      </c>
      <c r="E22" s="12">
        <v>311</v>
      </c>
      <c r="F22" s="12">
        <v>351</v>
      </c>
      <c r="G22" s="6">
        <v>13</v>
      </c>
      <c r="H22" s="7">
        <f t="shared" si="3"/>
        <v>4117</v>
      </c>
      <c r="I22" s="8" t="str">
        <f t="shared" si="0"/>
        <v>M</v>
      </c>
      <c r="J22" s="9">
        <f t="shared" si="1"/>
        <v>27500</v>
      </c>
      <c r="K22" s="10">
        <f t="shared" si="2"/>
        <v>330000</v>
      </c>
      <c r="M22" s="11"/>
      <c r="N22" s="13"/>
      <c r="O22" s="14"/>
    </row>
    <row r="23" spans="1:15" ht="15">
      <c r="A23">
        <v>21</v>
      </c>
      <c r="B23" s="3" t="s">
        <v>48</v>
      </c>
      <c r="C23" s="3" t="s">
        <v>49</v>
      </c>
      <c r="D23" s="12">
        <v>2514</v>
      </c>
      <c r="E23" s="12">
        <v>213</v>
      </c>
      <c r="F23" s="12">
        <v>227</v>
      </c>
      <c r="G23" s="6">
        <v>7</v>
      </c>
      <c r="H23" s="7">
        <f t="shared" si="3"/>
        <v>2961</v>
      </c>
      <c r="I23" s="8" t="str">
        <f t="shared" si="0"/>
        <v>S</v>
      </c>
      <c r="J23" s="9">
        <f t="shared" si="1"/>
        <v>25000</v>
      </c>
      <c r="K23" s="10">
        <f t="shared" si="2"/>
        <v>300000</v>
      </c>
      <c r="M23" s="11"/>
      <c r="N23" s="13"/>
      <c r="O23" s="14"/>
    </row>
    <row r="24" spans="1:15" ht="15">
      <c r="A24">
        <v>22</v>
      </c>
      <c r="B24" s="3" t="s">
        <v>50</v>
      </c>
      <c r="C24" s="3" t="s">
        <v>51</v>
      </c>
      <c r="D24" s="12">
        <v>996</v>
      </c>
      <c r="E24" s="12">
        <v>0</v>
      </c>
      <c r="F24" s="12">
        <v>1011</v>
      </c>
      <c r="G24" s="6">
        <v>0</v>
      </c>
      <c r="H24" s="7">
        <f t="shared" si="3"/>
        <v>2007</v>
      </c>
      <c r="I24" s="8" t="str">
        <f t="shared" si="0"/>
        <v>S</v>
      </c>
      <c r="J24" s="9">
        <f t="shared" si="1"/>
        <v>25000</v>
      </c>
      <c r="K24" s="10">
        <f t="shared" si="2"/>
        <v>300000</v>
      </c>
      <c r="M24" s="11"/>
      <c r="N24" s="13"/>
      <c r="O24" s="14"/>
    </row>
    <row r="25" spans="1:15" ht="15">
      <c r="A25">
        <v>23</v>
      </c>
      <c r="B25" s="15" t="s">
        <v>52</v>
      </c>
      <c r="C25" s="15" t="s">
        <v>53</v>
      </c>
      <c r="D25" s="16">
        <v>2252</v>
      </c>
      <c r="E25" s="16">
        <v>601</v>
      </c>
      <c r="F25" s="16">
        <v>561</v>
      </c>
      <c r="G25" s="16">
        <v>0</v>
      </c>
      <c r="H25" s="16">
        <f t="shared" si="3"/>
        <v>3414</v>
      </c>
      <c r="I25" s="16" t="str">
        <f t="shared" si="0"/>
        <v>M</v>
      </c>
      <c r="J25" s="17">
        <f t="shared" si="1"/>
        <v>27500</v>
      </c>
      <c r="K25" s="16">
        <f t="shared" si="2"/>
        <v>330000</v>
      </c>
      <c r="M25" s="11"/>
      <c r="N25" s="13"/>
      <c r="O25" s="14"/>
    </row>
    <row r="26" spans="1:15" ht="15">
      <c r="A26">
        <v>24</v>
      </c>
      <c r="B26" s="3" t="s">
        <v>54</v>
      </c>
      <c r="C26" s="3" t="s">
        <v>435</v>
      </c>
      <c r="D26" s="12">
        <v>4541</v>
      </c>
      <c r="E26" s="12">
        <v>262</v>
      </c>
      <c r="F26" s="12">
        <v>578</v>
      </c>
      <c r="G26" s="18">
        <v>0</v>
      </c>
      <c r="H26" s="7">
        <f t="shared" si="3"/>
        <v>5381</v>
      </c>
      <c r="I26" s="8" t="str">
        <f t="shared" si="0"/>
        <v>M</v>
      </c>
      <c r="J26" s="9">
        <f t="shared" si="1"/>
        <v>27500</v>
      </c>
      <c r="K26" s="10">
        <f t="shared" si="2"/>
        <v>330000</v>
      </c>
      <c r="M26" s="19"/>
      <c r="N26" s="13"/>
      <c r="O26" s="14"/>
    </row>
    <row r="27" spans="1:15" ht="15">
      <c r="A27">
        <v>25</v>
      </c>
      <c r="B27" s="3" t="s">
        <v>55</v>
      </c>
      <c r="C27" s="3" t="s">
        <v>56</v>
      </c>
      <c r="D27" s="12">
        <v>6774</v>
      </c>
      <c r="E27" s="12">
        <v>3887</v>
      </c>
      <c r="F27" s="12">
        <v>2080</v>
      </c>
      <c r="G27" s="6">
        <v>235</v>
      </c>
      <c r="H27" s="7">
        <f t="shared" si="3"/>
        <v>12976</v>
      </c>
      <c r="I27" s="8" t="str">
        <f t="shared" si="0"/>
        <v>L</v>
      </c>
      <c r="J27" s="9">
        <f t="shared" si="1"/>
        <v>30000</v>
      </c>
      <c r="K27" s="10">
        <f t="shared" si="2"/>
        <v>360000</v>
      </c>
      <c r="M27" s="19"/>
      <c r="N27" s="13"/>
      <c r="O27" s="14"/>
    </row>
    <row r="28" spans="1:15" ht="15">
      <c r="A28">
        <v>26</v>
      </c>
      <c r="B28" s="20" t="s">
        <v>57</v>
      </c>
      <c r="C28" s="21" t="s">
        <v>58</v>
      </c>
      <c r="D28" s="12">
        <v>1192</v>
      </c>
      <c r="E28" s="12">
        <v>0</v>
      </c>
      <c r="F28" s="12">
        <v>0</v>
      </c>
      <c r="G28" s="6">
        <v>0</v>
      </c>
      <c r="H28" s="7">
        <f t="shared" si="3"/>
        <v>1192</v>
      </c>
      <c r="I28" s="8" t="str">
        <f t="shared" si="0"/>
        <v>S</v>
      </c>
      <c r="J28" s="9">
        <f t="shared" si="1"/>
        <v>25000</v>
      </c>
      <c r="K28" s="10">
        <f t="shared" si="2"/>
        <v>300000</v>
      </c>
      <c r="N28" s="13"/>
      <c r="O28" s="14"/>
    </row>
    <row r="29" spans="1:15" ht="15">
      <c r="A29">
        <v>27</v>
      </c>
      <c r="B29" s="3" t="s">
        <v>59</v>
      </c>
      <c r="C29" s="3" t="s">
        <v>60</v>
      </c>
      <c r="D29" s="12">
        <v>5904</v>
      </c>
      <c r="E29" s="12">
        <v>351</v>
      </c>
      <c r="F29" s="12">
        <v>909</v>
      </c>
      <c r="G29" s="6">
        <v>59</v>
      </c>
      <c r="H29" s="7">
        <f t="shared" si="3"/>
        <v>7223</v>
      </c>
      <c r="I29" s="8" t="str">
        <f t="shared" si="0"/>
        <v>M</v>
      </c>
      <c r="J29" s="9">
        <f t="shared" si="1"/>
        <v>27500</v>
      </c>
      <c r="K29" s="10">
        <f t="shared" si="2"/>
        <v>330000</v>
      </c>
      <c r="M29" s="19"/>
      <c r="N29" s="13"/>
      <c r="O29" s="14"/>
    </row>
    <row r="30" spans="1:15" ht="15">
      <c r="B30" s="3"/>
      <c r="C30" s="22" t="s">
        <v>61</v>
      </c>
      <c r="D30" s="23">
        <f>D31-D25</f>
        <v>91580</v>
      </c>
      <c r="E30" s="23">
        <f>E31-E25</f>
        <v>10257</v>
      </c>
      <c r="F30" s="23">
        <f t="shared" ref="F30:G30" si="4">F31-F25</f>
        <v>12866</v>
      </c>
      <c r="G30" s="23">
        <f t="shared" si="4"/>
        <v>696</v>
      </c>
      <c r="H30" s="23">
        <f t="shared" ref="H30" si="5">H31-H25</f>
        <v>117534</v>
      </c>
      <c r="I30" s="23"/>
      <c r="J30" s="24"/>
      <c r="K30" s="23"/>
      <c r="M30" s="19"/>
      <c r="N30" s="13"/>
      <c r="O30" s="14"/>
    </row>
    <row r="31" spans="1:15" ht="15">
      <c r="B31" s="25"/>
      <c r="C31" s="26" t="s">
        <v>62</v>
      </c>
      <c r="D31" s="27">
        <f>SUM(D2:D29)</f>
        <v>93832</v>
      </c>
      <c r="E31" s="27">
        <f>SUM(E3:E29)</f>
        <v>10858</v>
      </c>
      <c r="F31" s="27">
        <f t="shared" ref="F31:G31" si="6">SUM(F2:F29)</f>
        <v>13427</v>
      </c>
      <c r="G31" s="27">
        <f t="shared" si="6"/>
        <v>696</v>
      </c>
      <c r="H31" s="27">
        <f>SUM(H2:H29)</f>
        <v>120948</v>
      </c>
      <c r="I31" s="27"/>
      <c r="J31" s="28"/>
      <c r="K31" s="27"/>
      <c r="M31" s="19"/>
    </row>
    <row r="32" spans="1:15" ht="15">
      <c r="A32">
        <v>1</v>
      </c>
      <c r="B32" s="3" t="s">
        <v>63</v>
      </c>
      <c r="C32" s="3" t="s">
        <v>64</v>
      </c>
      <c r="D32" s="12">
        <v>2209</v>
      </c>
      <c r="E32" s="12">
        <v>82</v>
      </c>
      <c r="F32" s="12">
        <v>189</v>
      </c>
      <c r="G32" s="29">
        <v>17</v>
      </c>
      <c r="H32" s="7">
        <f>SUM(D32:G32)</f>
        <v>2497</v>
      </c>
      <c r="I32" s="8" t="str">
        <f t="shared" si="0"/>
        <v>S</v>
      </c>
      <c r="J32" s="9">
        <f t="shared" ref="J32:J42" si="7">IF(H32&lt;3000,25000,IF(H32&lt;8000,27500,30000))</f>
        <v>25000</v>
      </c>
      <c r="K32" s="10">
        <f t="shared" si="2"/>
        <v>300000</v>
      </c>
    </row>
    <row r="33" spans="1:11" ht="15">
      <c r="A33">
        <v>2</v>
      </c>
      <c r="B33" s="3" t="s">
        <v>65</v>
      </c>
      <c r="C33" s="3" t="s">
        <v>66</v>
      </c>
      <c r="D33" s="12">
        <v>1079</v>
      </c>
      <c r="E33" s="12">
        <v>25</v>
      </c>
      <c r="F33" s="12">
        <v>125</v>
      </c>
      <c r="G33" s="29">
        <v>6</v>
      </c>
      <c r="H33" s="7">
        <f t="shared" ref="H33:H42" si="8">SUM(D33:G33)</f>
        <v>1235</v>
      </c>
      <c r="I33" s="8" t="str">
        <f t="shared" si="0"/>
        <v>S</v>
      </c>
      <c r="J33" s="9">
        <f t="shared" si="7"/>
        <v>25000</v>
      </c>
      <c r="K33" s="10">
        <f t="shared" si="2"/>
        <v>300000</v>
      </c>
    </row>
    <row r="34" spans="1:11" ht="15">
      <c r="A34">
        <v>3</v>
      </c>
      <c r="B34" s="3" t="s">
        <v>67</v>
      </c>
      <c r="C34" s="3" t="s">
        <v>68</v>
      </c>
      <c r="D34" s="12">
        <v>1628</v>
      </c>
      <c r="E34" s="12">
        <v>31</v>
      </c>
      <c r="F34" s="12">
        <v>125</v>
      </c>
      <c r="G34" s="29">
        <v>4</v>
      </c>
      <c r="H34" s="7">
        <f t="shared" si="8"/>
        <v>1788</v>
      </c>
      <c r="I34" s="8" t="str">
        <f t="shared" si="0"/>
        <v>S</v>
      </c>
      <c r="J34" s="9">
        <f t="shared" si="7"/>
        <v>25000</v>
      </c>
      <c r="K34" s="10">
        <f t="shared" si="2"/>
        <v>300000</v>
      </c>
    </row>
    <row r="35" spans="1:11" ht="15">
      <c r="A35">
        <v>4</v>
      </c>
      <c r="B35" s="3" t="s">
        <v>69</v>
      </c>
      <c r="C35" s="3" t="s">
        <v>70</v>
      </c>
      <c r="D35" s="12">
        <v>1685</v>
      </c>
      <c r="E35" s="12">
        <v>61</v>
      </c>
      <c r="F35" s="12">
        <v>97</v>
      </c>
      <c r="G35" s="29">
        <v>7</v>
      </c>
      <c r="H35" s="7">
        <f t="shared" si="8"/>
        <v>1850</v>
      </c>
      <c r="I35" s="8" t="str">
        <f t="shared" si="0"/>
        <v>S</v>
      </c>
      <c r="J35" s="9">
        <f t="shared" si="7"/>
        <v>25000</v>
      </c>
      <c r="K35" s="10">
        <f t="shared" si="2"/>
        <v>300000</v>
      </c>
    </row>
    <row r="36" spans="1:11" ht="15">
      <c r="A36">
        <v>5</v>
      </c>
      <c r="B36" s="3" t="s">
        <v>71</v>
      </c>
      <c r="C36" s="3" t="s">
        <v>72</v>
      </c>
      <c r="D36" s="12">
        <v>2223</v>
      </c>
      <c r="E36" s="12">
        <v>33</v>
      </c>
      <c r="F36" s="12">
        <v>148</v>
      </c>
      <c r="G36" s="29">
        <v>15</v>
      </c>
      <c r="H36" s="7">
        <f t="shared" si="8"/>
        <v>2419</v>
      </c>
      <c r="I36" s="8" t="str">
        <f t="shared" si="0"/>
        <v>S</v>
      </c>
      <c r="J36" s="9">
        <f t="shared" si="7"/>
        <v>25000</v>
      </c>
      <c r="K36" s="10">
        <f t="shared" si="2"/>
        <v>300000</v>
      </c>
    </row>
    <row r="37" spans="1:11" ht="15">
      <c r="A37">
        <v>6</v>
      </c>
      <c r="B37" s="3" t="s">
        <v>73</v>
      </c>
      <c r="C37" s="3" t="s">
        <v>74</v>
      </c>
      <c r="D37" s="12">
        <v>2116</v>
      </c>
      <c r="E37" s="12">
        <v>50</v>
      </c>
      <c r="F37" s="12">
        <v>149</v>
      </c>
      <c r="G37" s="29">
        <v>2</v>
      </c>
      <c r="H37" s="7">
        <f t="shared" si="8"/>
        <v>2317</v>
      </c>
      <c r="I37" s="8" t="str">
        <f t="shared" si="0"/>
        <v>S</v>
      </c>
      <c r="J37" s="9">
        <f t="shared" si="7"/>
        <v>25000</v>
      </c>
      <c r="K37" s="10">
        <f t="shared" si="2"/>
        <v>300000</v>
      </c>
    </row>
    <row r="38" spans="1:11" ht="15">
      <c r="A38">
        <v>7</v>
      </c>
      <c r="B38" s="3" t="s">
        <v>75</v>
      </c>
      <c r="C38" s="3" t="s">
        <v>76</v>
      </c>
      <c r="D38" s="12">
        <v>2218</v>
      </c>
      <c r="E38" s="12">
        <v>79</v>
      </c>
      <c r="F38" s="12">
        <v>145</v>
      </c>
      <c r="G38" s="29">
        <v>9</v>
      </c>
      <c r="H38" s="7">
        <f t="shared" si="8"/>
        <v>2451</v>
      </c>
      <c r="I38" s="8" t="str">
        <f t="shared" si="0"/>
        <v>S</v>
      </c>
      <c r="J38" s="9">
        <f t="shared" si="7"/>
        <v>25000</v>
      </c>
      <c r="K38" s="10">
        <f t="shared" si="2"/>
        <v>300000</v>
      </c>
    </row>
    <row r="39" spans="1:11" ht="15">
      <c r="A39">
        <v>8</v>
      </c>
      <c r="B39" s="3" t="s">
        <v>77</v>
      </c>
      <c r="C39" s="3" t="s">
        <v>78</v>
      </c>
      <c r="D39" s="12">
        <v>1882</v>
      </c>
      <c r="E39" s="12">
        <v>55</v>
      </c>
      <c r="F39" s="12">
        <v>88</v>
      </c>
      <c r="G39" s="29">
        <v>11</v>
      </c>
      <c r="H39" s="7">
        <f t="shared" si="8"/>
        <v>2036</v>
      </c>
      <c r="I39" s="8" t="str">
        <f t="shared" si="0"/>
        <v>S</v>
      </c>
      <c r="J39" s="9">
        <f t="shared" si="7"/>
        <v>25000</v>
      </c>
      <c r="K39" s="10">
        <f t="shared" si="2"/>
        <v>300000</v>
      </c>
    </row>
    <row r="40" spans="1:11" ht="15">
      <c r="A40">
        <v>9</v>
      </c>
      <c r="B40" s="3" t="s">
        <v>79</v>
      </c>
      <c r="C40" s="3" t="s">
        <v>80</v>
      </c>
      <c r="D40" s="12">
        <v>596</v>
      </c>
      <c r="E40" s="12">
        <v>0</v>
      </c>
      <c r="F40" s="12"/>
      <c r="G40" s="30"/>
      <c r="H40" s="7">
        <f t="shared" si="8"/>
        <v>596</v>
      </c>
      <c r="I40" s="8" t="str">
        <f t="shared" si="0"/>
        <v>S</v>
      </c>
      <c r="J40" s="9">
        <f t="shared" si="7"/>
        <v>25000</v>
      </c>
      <c r="K40" s="10">
        <f t="shared" si="2"/>
        <v>300000</v>
      </c>
    </row>
    <row r="41" spans="1:11" ht="15">
      <c r="A41">
        <v>10</v>
      </c>
      <c r="B41" s="3" t="s">
        <v>81</v>
      </c>
      <c r="C41" s="3" t="s">
        <v>82</v>
      </c>
      <c r="D41" s="12">
        <v>704</v>
      </c>
      <c r="E41" s="12">
        <v>12</v>
      </c>
      <c r="F41" s="12">
        <v>34</v>
      </c>
      <c r="G41" s="29">
        <v>2</v>
      </c>
      <c r="H41" s="7">
        <f t="shared" si="8"/>
        <v>752</v>
      </c>
      <c r="I41" s="8" t="str">
        <f t="shared" si="0"/>
        <v>S</v>
      </c>
      <c r="J41" s="9">
        <f t="shared" si="7"/>
        <v>25000</v>
      </c>
      <c r="K41" s="10">
        <f t="shared" si="2"/>
        <v>300000</v>
      </c>
    </row>
    <row r="42" spans="1:11" ht="15">
      <c r="A42">
        <v>11</v>
      </c>
      <c r="B42" s="3" t="s">
        <v>83</v>
      </c>
      <c r="C42" s="3" t="s">
        <v>84</v>
      </c>
      <c r="D42" s="12">
        <v>5370</v>
      </c>
      <c r="E42" s="12">
        <v>302</v>
      </c>
      <c r="F42" s="12">
        <v>593</v>
      </c>
      <c r="G42" s="18">
        <v>33</v>
      </c>
      <c r="H42" s="7">
        <f t="shared" si="8"/>
        <v>6298</v>
      </c>
      <c r="I42" s="8" t="str">
        <f t="shared" si="0"/>
        <v>M</v>
      </c>
      <c r="J42" s="9">
        <f t="shared" si="7"/>
        <v>27500</v>
      </c>
      <c r="K42" s="10">
        <f t="shared" si="2"/>
        <v>330000</v>
      </c>
    </row>
    <row r="43" spans="1:11" ht="15">
      <c r="B43" s="25"/>
      <c r="C43" s="25" t="s">
        <v>85</v>
      </c>
      <c r="D43" s="31">
        <f>SUM(D32:D42)</f>
        <v>21710</v>
      </c>
      <c r="E43" s="31">
        <f t="shared" ref="E43:G43" si="9">SUM(E32:E42)</f>
        <v>730</v>
      </c>
      <c r="F43" s="31">
        <f t="shared" si="9"/>
        <v>1693</v>
      </c>
      <c r="G43" s="31">
        <f t="shared" si="9"/>
        <v>106</v>
      </c>
      <c r="H43" s="31">
        <f t="shared" ref="H43" si="10">SUM(H32:H42)</f>
        <v>24239</v>
      </c>
      <c r="I43" s="31"/>
      <c r="J43" s="32"/>
      <c r="K43" s="31"/>
    </row>
    <row r="44" spans="1:11" ht="15">
      <c r="B44" s="33" t="s">
        <v>6</v>
      </c>
      <c r="C44" s="33" t="s">
        <v>86</v>
      </c>
      <c r="D44" s="34">
        <v>0</v>
      </c>
      <c r="E44" s="34"/>
      <c r="F44" s="34"/>
      <c r="G44" s="18"/>
      <c r="H44" s="7">
        <f>SUM(D44:G44)</f>
        <v>0</v>
      </c>
      <c r="I44" s="8" t="str">
        <f t="shared" si="0"/>
        <v>S</v>
      </c>
      <c r="J44" s="9">
        <f t="shared" ref="J44:J59" si="11">IF(H44&lt;3000,25000,IF(H44&lt;8000,27500,30000))</f>
        <v>25000</v>
      </c>
      <c r="K44" s="10">
        <f t="shared" si="2"/>
        <v>300000</v>
      </c>
    </row>
    <row r="45" spans="1:11" ht="15">
      <c r="A45">
        <v>1</v>
      </c>
      <c r="B45" s="33" t="s">
        <v>87</v>
      </c>
      <c r="C45" s="33" t="s">
        <v>88</v>
      </c>
      <c r="D45" s="34">
        <v>2596</v>
      </c>
      <c r="E45" s="34">
        <v>85</v>
      </c>
      <c r="F45" s="34">
        <v>120</v>
      </c>
      <c r="G45" s="18">
        <v>8</v>
      </c>
      <c r="H45" s="7">
        <f t="shared" ref="H45:H59" si="12">SUM(D45:G45)</f>
        <v>2809</v>
      </c>
      <c r="I45" s="8" t="str">
        <f t="shared" si="0"/>
        <v>S</v>
      </c>
      <c r="J45" s="9">
        <f t="shared" si="11"/>
        <v>25000</v>
      </c>
      <c r="K45" s="10">
        <f t="shared" si="2"/>
        <v>300000</v>
      </c>
    </row>
    <row r="46" spans="1:11" ht="15">
      <c r="A46">
        <v>2</v>
      </c>
      <c r="B46" s="33" t="s">
        <v>89</v>
      </c>
      <c r="C46" s="33" t="s">
        <v>90</v>
      </c>
      <c r="D46" s="34">
        <v>3566</v>
      </c>
      <c r="E46" s="34">
        <v>138</v>
      </c>
      <c r="F46" s="34">
        <v>340</v>
      </c>
      <c r="G46" s="18">
        <v>14</v>
      </c>
      <c r="H46" s="7">
        <f t="shared" si="12"/>
        <v>4058</v>
      </c>
      <c r="I46" s="8" t="str">
        <f t="shared" si="0"/>
        <v>M</v>
      </c>
      <c r="J46" s="9">
        <f t="shared" si="11"/>
        <v>27500</v>
      </c>
      <c r="K46" s="10">
        <f t="shared" si="2"/>
        <v>330000</v>
      </c>
    </row>
    <row r="47" spans="1:11" ht="15">
      <c r="A47">
        <v>3</v>
      </c>
      <c r="B47" s="33" t="s">
        <v>91</v>
      </c>
      <c r="C47" s="33" t="s">
        <v>92</v>
      </c>
      <c r="D47" s="34">
        <v>2700</v>
      </c>
      <c r="E47" s="34">
        <v>57</v>
      </c>
      <c r="F47" s="34">
        <v>238</v>
      </c>
      <c r="G47" s="18">
        <v>12</v>
      </c>
      <c r="H47" s="7">
        <f t="shared" si="12"/>
        <v>3007</v>
      </c>
      <c r="I47" s="8" t="str">
        <f t="shared" si="0"/>
        <v>M</v>
      </c>
      <c r="J47" s="9">
        <f t="shared" si="11"/>
        <v>27500</v>
      </c>
      <c r="K47" s="10">
        <f t="shared" si="2"/>
        <v>330000</v>
      </c>
    </row>
    <row r="48" spans="1:11" ht="15">
      <c r="A48">
        <v>4</v>
      </c>
      <c r="B48" s="33" t="s">
        <v>93</v>
      </c>
      <c r="C48" s="33" t="s">
        <v>94</v>
      </c>
      <c r="D48" s="34">
        <v>4056</v>
      </c>
      <c r="E48" s="34">
        <v>117</v>
      </c>
      <c r="F48" s="34">
        <v>313</v>
      </c>
      <c r="G48" s="18">
        <v>27</v>
      </c>
      <c r="H48" s="7">
        <f t="shared" si="12"/>
        <v>4513</v>
      </c>
      <c r="I48" s="8" t="str">
        <f t="shared" si="0"/>
        <v>M</v>
      </c>
      <c r="J48" s="9">
        <f t="shared" si="11"/>
        <v>27500</v>
      </c>
      <c r="K48" s="10">
        <f t="shared" si="2"/>
        <v>330000</v>
      </c>
    </row>
    <row r="49" spans="1:11" ht="15">
      <c r="A49">
        <v>5</v>
      </c>
      <c r="B49" s="33" t="s">
        <v>95</v>
      </c>
      <c r="C49" s="33" t="s">
        <v>96</v>
      </c>
      <c r="D49" s="34">
        <v>2926</v>
      </c>
      <c r="E49" s="34">
        <v>91</v>
      </c>
      <c r="F49" s="34">
        <v>317</v>
      </c>
      <c r="G49" s="18">
        <v>29</v>
      </c>
      <c r="H49" s="7">
        <f t="shared" si="12"/>
        <v>3363</v>
      </c>
      <c r="I49" s="8" t="str">
        <f t="shared" si="0"/>
        <v>M</v>
      </c>
      <c r="J49" s="9">
        <f t="shared" si="11"/>
        <v>27500</v>
      </c>
      <c r="K49" s="10">
        <f t="shared" si="2"/>
        <v>330000</v>
      </c>
    </row>
    <row r="50" spans="1:11" ht="15">
      <c r="A50">
        <v>6</v>
      </c>
      <c r="B50" s="33" t="s">
        <v>97</v>
      </c>
      <c r="C50" s="33" t="s">
        <v>98</v>
      </c>
      <c r="D50" s="34">
        <v>4391</v>
      </c>
      <c r="E50" s="34">
        <v>146</v>
      </c>
      <c r="F50" s="34">
        <v>260</v>
      </c>
      <c r="G50" s="18">
        <v>19</v>
      </c>
      <c r="H50" s="7">
        <f t="shared" si="12"/>
        <v>4816</v>
      </c>
      <c r="I50" s="8" t="str">
        <f t="shared" si="0"/>
        <v>M</v>
      </c>
      <c r="J50" s="9">
        <f t="shared" si="11"/>
        <v>27500</v>
      </c>
      <c r="K50" s="10">
        <f t="shared" si="2"/>
        <v>330000</v>
      </c>
    </row>
    <row r="51" spans="1:11" ht="15">
      <c r="A51">
        <v>7</v>
      </c>
      <c r="B51" s="33" t="s">
        <v>99</v>
      </c>
      <c r="C51" s="33" t="s">
        <v>100</v>
      </c>
      <c r="D51" s="34">
        <v>3385</v>
      </c>
      <c r="E51" s="34">
        <v>83</v>
      </c>
      <c r="F51" s="34">
        <v>178</v>
      </c>
      <c r="G51" s="18">
        <v>7</v>
      </c>
      <c r="H51" s="7">
        <f t="shared" si="12"/>
        <v>3653</v>
      </c>
      <c r="I51" s="8" t="str">
        <f t="shared" si="0"/>
        <v>M</v>
      </c>
      <c r="J51" s="9">
        <f t="shared" si="11"/>
        <v>27500</v>
      </c>
      <c r="K51" s="10">
        <f t="shared" si="2"/>
        <v>330000</v>
      </c>
    </row>
    <row r="52" spans="1:11" ht="15">
      <c r="A52">
        <v>8</v>
      </c>
      <c r="B52" s="33" t="s">
        <v>101</v>
      </c>
      <c r="C52" s="33" t="s">
        <v>102</v>
      </c>
      <c r="D52" s="34">
        <v>1686</v>
      </c>
      <c r="E52" s="34">
        <v>39</v>
      </c>
      <c r="F52" s="34">
        <v>127</v>
      </c>
      <c r="G52" s="18">
        <v>1</v>
      </c>
      <c r="H52" s="7">
        <f t="shared" si="12"/>
        <v>1853</v>
      </c>
      <c r="I52" s="8" t="str">
        <f t="shared" si="0"/>
        <v>S</v>
      </c>
      <c r="J52" s="9">
        <f t="shared" si="11"/>
        <v>25000</v>
      </c>
      <c r="K52" s="10">
        <f t="shared" si="2"/>
        <v>300000</v>
      </c>
    </row>
    <row r="53" spans="1:11" ht="15">
      <c r="A53">
        <v>9</v>
      </c>
      <c r="B53" s="33" t="s">
        <v>103</v>
      </c>
      <c r="C53" s="33" t="s">
        <v>104</v>
      </c>
      <c r="D53" s="34">
        <v>4648</v>
      </c>
      <c r="E53" s="34">
        <v>74</v>
      </c>
      <c r="F53" s="34">
        <v>289</v>
      </c>
      <c r="G53" s="18">
        <v>15</v>
      </c>
      <c r="H53" s="7">
        <f t="shared" si="12"/>
        <v>5026</v>
      </c>
      <c r="I53" s="8" t="str">
        <f t="shared" si="0"/>
        <v>M</v>
      </c>
      <c r="J53" s="9">
        <f t="shared" si="11"/>
        <v>27500</v>
      </c>
      <c r="K53" s="10">
        <f t="shared" si="2"/>
        <v>330000</v>
      </c>
    </row>
    <row r="54" spans="1:11" ht="15">
      <c r="A54">
        <v>10</v>
      </c>
      <c r="B54" s="33" t="s">
        <v>105</v>
      </c>
      <c r="C54" s="33" t="s">
        <v>17</v>
      </c>
      <c r="D54" s="34">
        <v>3485</v>
      </c>
      <c r="E54" s="34">
        <v>54</v>
      </c>
      <c r="F54" s="34">
        <v>238</v>
      </c>
      <c r="G54" s="18">
        <v>8</v>
      </c>
      <c r="H54" s="7">
        <f t="shared" si="12"/>
        <v>3785</v>
      </c>
      <c r="I54" s="8" t="str">
        <f t="shared" si="0"/>
        <v>M</v>
      </c>
      <c r="J54" s="9">
        <f t="shared" si="11"/>
        <v>27500</v>
      </c>
      <c r="K54" s="10">
        <f t="shared" si="2"/>
        <v>330000</v>
      </c>
    </row>
    <row r="55" spans="1:11" ht="15">
      <c r="A55">
        <v>11</v>
      </c>
      <c r="B55" s="33" t="s">
        <v>106</v>
      </c>
      <c r="C55" s="33" t="s">
        <v>107</v>
      </c>
      <c r="D55" s="34">
        <v>2307</v>
      </c>
      <c r="E55" s="34">
        <v>48</v>
      </c>
      <c r="F55" s="34">
        <v>175</v>
      </c>
      <c r="G55" s="18">
        <v>8</v>
      </c>
      <c r="H55" s="7">
        <f t="shared" si="12"/>
        <v>2538</v>
      </c>
      <c r="I55" s="8" t="str">
        <f t="shared" si="0"/>
        <v>S</v>
      </c>
      <c r="J55" s="9">
        <f t="shared" si="11"/>
        <v>25000</v>
      </c>
      <c r="K55" s="10">
        <f t="shared" si="2"/>
        <v>300000</v>
      </c>
    </row>
    <row r="56" spans="1:11" ht="15">
      <c r="A56">
        <v>12</v>
      </c>
      <c r="B56" s="33" t="s">
        <v>108</v>
      </c>
      <c r="C56" s="33" t="s">
        <v>109</v>
      </c>
      <c r="D56" s="34">
        <v>3296</v>
      </c>
      <c r="E56" s="34">
        <v>56</v>
      </c>
      <c r="F56" s="34">
        <v>149</v>
      </c>
      <c r="G56" s="18">
        <v>8</v>
      </c>
      <c r="H56" s="7">
        <f t="shared" si="12"/>
        <v>3509</v>
      </c>
      <c r="I56" s="8" t="str">
        <f t="shared" si="0"/>
        <v>M</v>
      </c>
      <c r="J56" s="9">
        <f t="shared" si="11"/>
        <v>27500</v>
      </c>
      <c r="K56" s="10">
        <f t="shared" si="2"/>
        <v>330000</v>
      </c>
    </row>
    <row r="57" spans="1:11" ht="15">
      <c r="A57">
        <v>13</v>
      </c>
      <c r="B57" s="33" t="s">
        <v>110</v>
      </c>
      <c r="C57" s="33" t="s">
        <v>111</v>
      </c>
      <c r="D57" s="34">
        <v>282</v>
      </c>
      <c r="E57" s="34">
        <v>0</v>
      </c>
      <c r="F57" s="34">
        <v>0</v>
      </c>
      <c r="G57" s="18">
        <v>0</v>
      </c>
      <c r="H57" s="7">
        <f t="shared" si="12"/>
        <v>282</v>
      </c>
      <c r="I57" s="8" t="str">
        <f t="shared" si="0"/>
        <v>S</v>
      </c>
      <c r="J57" s="9">
        <f t="shared" si="11"/>
        <v>25000</v>
      </c>
      <c r="K57" s="10">
        <f t="shared" si="2"/>
        <v>300000</v>
      </c>
    </row>
    <row r="58" spans="1:11" ht="15">
      <c r="A58">
        <v>14</v>
      </c>
      <c r="B58" s="33" t="s">
        <v>112</v>
      </c>
      <c r="C58" s="33" t="s">
        <v>113</v>
      </c>
      <c r="D58" s="34">
        <v>1442</v>
      </c>
      <c r="E58" s="34">
        <v>43</v>
      </c>
      <c r="F58" s="34">
        <v>56</v>
      </c>
      <c r="G58" s="18">
        <v>0</v>
      </c>
      <c r="H58" s="7">
        <f t="shared" si="12"/>
        <v>1541</v>
      </c>
      <c r="I58" s="8" t="str">
        <f t="shared" si="0"/>
        <v>S</v>
      </c>
      <c r="J58" s="9">
        <f t="shared" si="11"/>
        <v>25000</v>
      </c>
      <c r="K58" s="10">
        <f t="shared" si="2"/>
        <v>300000</v>
      </c>
    </row>
    <row r="59" spans="1:11" ht="15">
      <c r="A59">
        <v>15</v>
      </c>
      <c r="B59" s="33" t="s">
        <v>114</v>
      </c>
      <c r="C59" s="33" t="s">
        <v>115</v>
      </c>
      <c r="D59" s="34">
        <v>6856</v>
      </c>
      <c r="E59" s="34">
        <v>288</v>
      </c>
      <c r="F59" s="34">
        <v>984</v>
      </c>
      <c r="G59" s="18">
        <v>48</v>
      </c>
      <c r="H59" s="7">
        <f t="shared" si="12"/>
        <v>8176</v>
      </c>
      <c r="I59" s="8" t="str">
        <f t="shared" si="0"/>
        <v>L</v>
      </c>
      <c r="J59" s="9">
        <f t="shared" si="11"/>
        <v>30000</v>
      </c>
      <c r="K59" s="10">
        <f t="shared" si="2"/>
        <v>360000</v>
      </c>
    </row>
    <row r="60" spans="1:11" ht="15">
      <c r="B60" s="35"/>
      <c r="C60" s="36" t="s">
        <v>116</v>
      </c>
      <c r="D60" s="31">
        <f>SUM(D44:D59)</f>
        <v>47622</v>
      </c>
      <c r="E60" s="31">
        <f t="shared" ref="E60:H60" si="13">SUM(E44:E59)</f>
        <v>1319</v>
      </c>
      <c r="F60" s="31">
        <f t="shared" si="13"/>
        <v>3784</v>
      </c>
      <c r="G60" s="31">
        <f t="shared" si="13"/>
        <v>204</v>
      </c>
      <c r="H60" s="31">
        <f t="shared" si="13"/>
        <v>52929</v>
      </c>
      <c r="I60" s="31"/>
      <c r="J60" s="32"/>
      <c r="K60" s="31"/>
    </row>
    <row r="61" spans="1:11" ht="15">
      <c r="A61">
        <v>1</v>
      </c>
      <c r="B61" s="33" t="s">
        <v>117</v>
      </c>
      <c r="C61" s="33" t="s">
        <v>118</v>
      </c>
      <c r="D61" s="34">
        <v>4711</v>
      </c>
      <c r="E61" s="34">
        <v>258</v>
      </c>
      <c r="F61" s="34">
        <v>435</v>
      </c>
      <c r="G61" s="18">
        <v>13</v>
      </c>
      <c r="H61" s="7">
        <f>SUM(D61:G61)</f>
        <v>5417</v>
      </c>
      <c r="I61" s="8" t="str">
        <f t="shared" si="0"/>
        <v>M</v>
      </c>
      <c r="J61" s="9">
        <f t="shared" ref="J61:J77" si="14">IF(H61&lt;3000,25000,IF(H61&lt;8000,27500,30000))</f>
        <v>27500</v>
      </c>
      <c r="K61" s="10">
        <f t="shared" si="2"/>
        <v>330000</v>
      </c>
    </row>
    <row r="62" spans="1:11" ht="15">
      <c r="A62">
        <v>2</v>
      </c>
      <c r="B62" s="33" t="s">
        <v>119</v>
      </c>
      <c r="C62" s="33" t="s">
        <v>120</v>
      </c>
      <c r="D62" s="34">
        <v>2986</v>
      </c>
      <c r="E62" s="34">
        <v>97</v>
      </c>
      <c r="F62" s="34">
        <v>246</v>
      </c>
      <c r="G62" s="18">
        <v>16</v>
      </c>
      <c r="H62" s="7">
        <f t="shared" ref="H62:H77" si="15">SUM(D62:G62)</f>
        <v>3345</v>
      </c>
      <c r="I62" s="8" t="str">
        <f t="shared" si="0"/>
        <v>M</v>
      </c>
      <c r="J62" s="9">
        <f t="shared" si="14"/>
        <v>27500</v>
      </c>
      <c r="K62" s="10">
        <f t="shared" si="2"/>
        <v>330000</v>
      </c>
    </row>
    <row r="63" spans="1:11" ht="15">
      <c r="A63">
        <v>3</v>
      </c>
      <c r="B63" s="33" t="s">
        <v>121</v>
      </c>
      <c r="C63" s="33" t="s">
        <v>122</v>
      </c>
      <c r="D63" s="34">
        <v>2241</v>
      </c>
      <c r="E63" s="34">
        <v>170</v>
      </c>
      <c r="F63" s="34">
        <v>278</v>
      </c>
      <c r="G63" s="18">
        <v>9</v>
      </c>
      <c r="H63" s="7">
        <f t="shared" si="15"/>
        <v>2698</v>
      </c>
      <c r="I63" s="8" t="str">
        <f t="shared" si="0"/>
        <v>S</v>
      </c>
      <c r="J63" s="9">
        <f t="shared" si="14"/>
        <v>25000</v>
      </c>
      <c r="K63" s="10">
        <f t="shared" si="2"/>
        <v>300000</v>
      </c>
    </row>
    <row r="64" spans="1:11" ht="15">
      <c r="A64">
        <v>4</v>
      </c>
      <c r="B64" s="33" t="s">
        <v>123</v>
      </c>
      <c r="C64" s="33" t="s">
        <v>124</v>
      </c>
      <c r="D64" s="34">
        <v>2419</v>
      </c>
      <c r="E64" s="34">
        <v>132</v>
      </c>
      <c r="F64" s="34">
        <v>333</v>
      </c>
      <c r="G64" s="18">
        <v>18</v>
      </c>
      <c r="H64" s="7">
        <f t="shared" si="15"/>
        <v>2902</v>
      </c>
      <c r="I64" s="8" t="str">
        <f t="shared" si="0"/>
        <v>S</v>
      </c>
      <c r="J64" s="9">
        <f t="shared" si="14"/>
        <v>25000</v>
      </c>
      <c r="K64" s="10">
        <f t="shared" si="2"/>
        <v>300000</v>
      </c>
    </row>
    <row r="65" spans="1:11" ht="15">
      <c r="A65">
        <v>5</v>
      </c>
      <c r="B65" s="33" t="s">
        <v>125</v>
      </c>
      <c r="C65" s="33" t="s">
        <v>126</v>
      </c>
      <c r="D65" s="34">
        <v>2843</v>
      </c>
      <c r="E65" s="34">
        <v>98</v>
      </c>
      <c r="F65" s="34">
        <v>126</v>
      </c>
      <c r="G65" s="18">
        <v>8</v>
      </c>
      <c r="H65" s="7">
        <f t="shared" si="15"/>
        <v>3075</v>
      </c>
      <c r="I65" s="8" t="str">
        <f t="shared" si="0"/>
        <v>M</v>
      </c>
      <c r="J65" s="9">
        <f t="shared" si="14"/>
        <v>27500</v>
      </c>
      <c r="K65" s="10">
        <f t="shared" si="2"/>
        <v>330000</v>
      </c>
    </row>
    <row r="66" spans="1:11" ht="15">
      <c r="A66">
        <v>6</v>
      </c>
      <c r="B66" s="33" t="s">
        <v>127</v>
      </c>
      <c r="C66" s="33" t="s">
        <v>128</v>
      </c>
      <c r="D66" s="34">
        <v>1683</v>
      </c>
      <c r="E66" s="34">
        <v>55</v>
      </c>
      <c r="F66" s="34">
        <v>120</v>
      </c>
      <c r="G66" s="18">
        <v>2</v>
      </c>
      <c r="H66" s="7">
        <f t="shared" si="15"/>
        <v>1860</v>
      </c>
      <c r="I66" s="8" t="str">
        <f t="shared" si="0"/>
        <v>S</v>
      </c>
      <c r="J66" s="9">
        <f t="shared" si="14"/>
        <v>25000</v>
      </c>
      <c r="K66" s="10">
        <f t="shared" si="2"/>
        <v>300000</v>
      </c>
    </row>
    <row r="67" spans="1:11" ht="15">
      <c r="A67">
        <v>7</v>
      </c>
      <c r="B67" s="33" t="s">
        <v>129</v>
      </c>
      <c r="C67" s="33" t="s">
        <v>130</v>
      </c>
      <c r="D67" s="34">
        <v>4306</v>
      </c>
      <c r="E67" s="34">
        <v>91</v>
      </c>
      <c r="F67" s="34">
        <v>318</v>
      </c>
      <c r="G67" s="18">
        <v>14</v>
      </c>
      <c r="H67" s="7">
        <f t="shared" si="15"/>
        <v>4729</v>
      </c>
      <c r="I67" s="8" t="str">
        <f t="shared" ref="I67:I105" si="16">IF(H67&lt;3000,"S",IF(H67&lt;8000,"M","L"))</f>
        <v>M</v>
      </c>
      <c r="J67" s="9">
        <f t="shared" si="14"/>
        <v>27500</v>
      </c>
      <c r="K67" s="10">
        <f t="shared" si="2"/>
        <v>330000</v>
      </c>
    </row>
    <row r="68" spans="1:11" ht="15">
      <c r="A68">
        <v>8</v>
      </c>
      <c r="B68" s="33" t="s">
        <v>131</v>
      </c>
      <c r="C68" s="33" t="s">
        <v>132</v>
      </c>
      <c r="D68" s="34">
        <v>864</v>
      </c>
      <c r="E68" s="34">
        <v>26</v>
      </c>
      <c r="F68" s="34">
        <v>82</v>
      </c>
      <c r="G68" s="18">
        <v>1</v>
      </c>
      <c r="H68" s="7">
        <f t="shared" si="15"/>
        <v>973</v>
      </c>
      <c r="I68" s="8" t="str">
        <f t="shared" si="16"/>
        <v>S</v>
      </c>
      <c r="J68" s="9">
        <f t="shared" si="14"/>
        <v>25000</v>
      </c>
      <c r="K68" s="10">
        <f t="shared" si="2"/>
        <v>300000</v>
      </c>
    </row>
    <row r="69" spans="1:11" ht="15">
      <c r="A69">
        <v>9</v>
      </c>
      <c r="B69" s="33" t="s">
        <v>133</v>
      </c>
      <c r="C69" s="33" t="s">
        <v>134</v>
      </c>
      <c r="D69" s="34">
        <v>2435</v>
      </c>
      <c r="E69" s="34">
        <v>70</v>
      </c>
      <c r="F69" s="34">
        <v>189</v>
      </c>
      <c r="G69" s="18">
        <v>9</v>
      </c>
      <c r="H69" s="7">
        <f t="shared" si="15"/>
        <v>2703</v>
      </c>
      <c r="I69" s="8" t="str">
        <f t="shared" si="16"/>
        <v>S</v>
      </c>
      <c r="J69" s="9">
        <f t="shared" si="14"/>
        <v>25000</v>
      </c>
      <c r="K69" s="10">
        <f t="shared" ref="K69:K77" si="17">J69*12</f>
        <v>300000</v>
      </c>
    </row>
    <row r="70" spans="1:11" ht="15">
      <c r="A70">
        <v>10</v>
      </c>
      <c r="B70" s="33" t="s">
        <v>135</v>
      </c>
      <c r="C70" s="33" t="s">
        <v>74</v>
      </c>
      <c r="D70" s="34">
        <v>1266</v>
      </c>
      <c r="E70" s="34">
        <v>35</v>
      </c>
      <c r="F70" s="34">
        <v>119</v>
      </c>
      <c r="G70" s="18">
        <v>5</v>
      </c>
      <c r="H70" s="7">
        <f t="shared" si="15"/>
        <v>1425</v>
      </c>
      <c r="I70" s="8" t="str">
        <f t="shared" si="16"/>
        <v>S</v>
      </c>
      <c r="J70" s="9">
        <f t="shared" si="14"/>
        <v>25000</v>
      </c>
      <c r="K70" s="10">
        <f t="shared" si="17"/>
        <v>300000</v>
      </c>
    </row>
    <row r="71" spans="1:11" ht="15">
      <c r="A71">
        <v>11</v>
      </c>
      <c r="B71" s="33" t="s">
        <v>136</v>
      </c>
      <c r="C71" s="33" t="s">
        <v>137</v>
      </c>
      <c r="D71" s="34">
        <v>1339</v>
      </c>
      <c r="E71" s="34">
        <v>22</v>
      </c>
      <c r="F71" s="34">
        <v>172</v>
      </c>
      <c r="G71" s="18">
        <v>11</v>
      </c>
      <c r="H71" s="7">
        <f t="shared" si="15"/>
        <v>1544</v>
      </c>
      <c r="I71" s="8" t="str">
        <f t="shared" si="16"/>
        <v>S</v>
      </c>
      <c r="J71" s="9">
        <f t="shared" si="14"/>
        <v>25000</v>
      </c>
      <c r="K71" s="10">
        <f t="shared" si="17"/>
        <v>300000</v>
      </c>
    </row>
    <row r="72" spans="1:11" ht="15">
      <c r="A72">
        <v>12</v>
      </c>
      <c r="B72" s="33" t="s">
        <v>138</v>
      </c>
      <c r="C72" s="33" t="s">
        <v>139</v>
      </c>
      <c r="D72" s="34">
        <v>1096</v>
      </c>
      <c r="E72" s="34">
        <v>29</v>
      </c>
      <c r="F72" s="34">
        <v>80</v>
      </c>
      <c r="G72" s="18">
        <v>4</v>
      </c>
      <c r="H72" s="7">
        <f t="shared" si="15"/>
        <v>1209</v>
      </c>
      <c r="I72" s="8" t="str">
        <f t="shared" si="16"/>
        <v>S</v>
      </c>
      <c r="J72" s="9">
        <f t="shared" si="14"/>
        <v>25000</v>
      </c>
      <c r="K72" s="10">
        <f t="shared" si="17"/>
        <v>300000</v>
      </c>
    </row>
    <row r="73" spans="1:11" ht="15">
      <c r="A73">
        <v>13</v>
      </c>
      <c r="B73" s="33" t="s">
        <v>140</v>
      </c>
      <c r="C73" s="33" t="s">
        <v>141</v>
      </c>
      <c r="D73" s="34">
        <v>3131</v>
      </c>
      <c r="E73" s="34">
        <v>89</v>
      </c>
      <c r="F73" s="34">
        <v>254</v>
      </c>
      <c r="G73" s="18">
        <v>12</v>
      </c>
      <c r="H73" s="7">
        <f t="shared" si="15"/>
        <v>3486</v>
      </c>
      <c r="I73" s="8" t="str">
        <f t="shared" si="16"/>
        <v>M</v>
      </c>
      <c r="J73" s="9">
        <f t="shared" si="14"/>
        <v>27500</v>
      </c>
      <c r="K73" s="10">
        <f t="shared" si="17"/>
        <v>330000</v>
      </c>
    </row>
    <row r="74" spans="1:11" ht="15">
      <c r="A74">
        <v>14</v>
      </c>
      <c r="B74" s="33" t="s">
        <v>142</v>
      </c>
      <c r="C74" s="33" t="s">
        <v>143</v>
      </c>
      <c r="D74" s="34">
        <v>1890</v>
      </c>
      <c r="E74" s="34">
        <v>68</v>
      </c>
      <c r="F74" s="34">
        <v>135</v>
      </c>
      <c r="G74" s="18">
        <v>7</v>
      </c>
      <c r="H74" s="7">
        <f t="shared" si="15"/>
        <v>2100</v>
      </c>
      <c r="I74" s="8" t="str">
        <f t="shared" si="16"/>
        <v>S</v>
      </c>
      <c r="J74" s="9">
        <f t="shared" si="14"/>
        <v>25000</v>
      </c>
      <c r="K74" s="10">
        <f t="shared" si="17"/>
        <v>300000</v>
      </c>
    </row>
    <row r="75" spans="1:11" ht="15">
      <c r="A75">
        <v>15</v>
      </c>
      <c r="B75" s="33" t="s">
        <v>144</v>
      </c>
      <c r="C75" s="33" t="s">
        <v>145</v>
      </c>
      <c r="D75" s="34">
        <v>2104</v>
      </c>
      <c r="E75" s="34">
        <v>88</v>
      </c>
      <c r="F75" s="34">
        <v>354</v>
      </c>
      <c r="G75" s="18">
        <v>17</v>
      </c>
      <c r="H75" s="7">
        <f t="shared" si="15"/>
        <v>2563</v>
      </c>
      <c r="I75" s="8" t="str">
        <f t="shared" si="16"/>
        <v>S</v>
      </c>
      <c r="J75" s="9">
        <f t="shared" si="14"/>
        <v>25000</v>
      </c>
      <c r="K75" s="10">
        <f t="shared" si="17"/>
        <v>300000</v>
      </c>
    </row>
    <row r="76" spans="1:11" ht="15">
      <c r="A76">
        <v>16</v>
      </c>
      <c r="B76" s="33" t="s">
        <v>146</v>
      </c>
      <c r="C76" s="33" t="s">
        <v>147</v>
      </c>
      <c r="D76" s="34">
        <v>9057</v>
      </c>
      <c r="E76" s="34">
        <v>342</v>
      </c>
      <c r="F76" s="34">
        <v>1447</v>
      </c>
      <c r="G76" s="18">
        <v>70</v>
      </c>
      <c r="H76" s="7">
        <f t="shared" si="15"/>
        <v>10916</v>
      </c>
      <c r="I76" s="8" t="str">
        <f t="shared" si="16"/>
        <v>L</v>
      </c>
      <c r="J76" s="9">
        <f t="shared" si="14"/>
        <v>30000</v>
      </c>
      <c r="K76" s="10">
        <f t="shared" si="17"/>
        <v>360000</v>
      </c>
    </row>
    <row r="77" spans="1:11" ht="15">
      <c r="B77" s="33" t="s">
        <v>148</v>
      </c>
      <c r="C77" s="33" t="s">
        <v>149</v>
      </c>
      <c r="D77" s="34">
        <v>1495</v>
      </c>
      <c r="E77" s="34">
        <v>55</v>
      </c>
      <c r="F77" s="34">
        <v>120</v>
      </c>
      <c r="G77" s="18">
        <v>4</v>
      </c>
      <c r="H77" s="7">
        <f t="shared" si="15"/>
        <v>1674</v>
      </c>
      <c r="I77" s="8" t="str">
        <f t="shared" si="16"/>
        <v>S</v>
      </c>
      <c r="J77" s="9">
        <f t="shared" si="14"/>
        <v>25000</v>
      </c>
      <c r="K77" s="10">
        <f t="shared" si="17"/>
        <v>300000</v>
      </c>
    </row>
    <row r="78" spans="1:11" ht="15">
      <c r="B78" s="37"/>
      <c r="C78" s="36" t="s">
        <v>150</v>
      </c>
      <c r="D78" s="38">
        <f>SUM(D61:D77)</f>
        <v>45866</v>
      </c>
      <c r="E78" s="38">
        <f t="shared" ref="E78:G78" si="18">SUM(E61:E77)</f>
        <v>1725</v>
      </c>
      <c r="F78" s="38">
        <f t="shared" si="18"/>
        <v>4808</v>
      </c>
      <c r="G78" s="38">
        <f t="shared" si="18"/>
        <v>220</v>
      </c>
      <c r="H78" s="38">
        <f t="shared" ref="H78" si="19">SUM(H61:H77)</f>
        <v>52619</v>
      </c>
      <c r="I78" s="38"/>
      <c r="J78" s="39"/>
      <c r="K78" s="38"/>
    </row>
    <row r="79" spans="1:11" ht="15">
      <c r="B79" s="33" t="s">
        <v>6</v>
      </c>
      <c r="C79" s="33" t="s">
        <v>86</v>
      </c>
      <c r="D79" s="34">
        <v>0</v>
      </c>
      <c r="E79" s="34"/>
      <c r="F79" s="34"/>
      <c r="G79" s="18"/>
      <c r="H79" s="7">
        <f>SUM(D79:G79)</f>
        <v>0</v>
      </c>
      <c r="I79" s="8" t="str">
        <f t="shared" si="16"/>
        <v>S</v>
      </c>
      <c r="J79" s="9">
        <f t="shared" ref="J79:J87" si="20">IF(H79&lt;3000,25000,IF(H79&lt;8000,27500,30000))</f>
        <v>25000</v>
      </c>
      <c r="K79" s="10">
        <f t="shared" ref="K79:K87" si="21">J79*12</f>
        <v>300000</v>
      </c>
    </row>
    <row r="80" spans="1:11" ht="15">
      <c r="A80">
        <v>1</v>
      </c>
      <c r="B80" s="33" t="s">
        <v>151</v>
      </c>
      <c r="C80" s="33" t="s">
        <v>152</v>
      </c>
      <c r="D80" s="34">
        <v>2431</v>
      </c>
      <c r="E80" s="34">
        <v>88</v>
      </c>
      <c r="F80" s="34">
        <v>231</v>
      </c>
      <c r="G80" s="18">
        <v>11</v>
      </c>
      <c r="H80" s="7">
        <f t="shared" ref="H80:H86" si="22">SUM(D80:G80)</f>
        <v>2761</v>
      </c>
      <c r="I80" s="8" t="str">
        <f t="shared" si="16"/>
        <v>S</v>
      </c>
      <c r="J80" s="9">
        <f t="shared" si="20"/>
        <v>25000</v>
      </c>
      <c r="K80" s="10">
        <f t="shared" si="21"/>
        <v>300000</v>
      </c>
    </row>
    <row r="81" spans="1:11" ht="15">
      <c r="A81">
        <v>2</v>
      </c>
      <c r="B81" s="33" t="s">
        <v>153</v>
      </c>
      <c r="C81" s="33" t="s">
        <v>154</v>
      </c>
      <c r="D81" s="34">
        <v>2989</v>
      </c>
      <c r="E81" s="34">
        <v>112</v>
      </c>
      <c r="F81" s="34">
        <v>289</v>
      </c>
      <c r="G81" s="18">
        <v>9</v>
      </c>
      <c r="H81" s="7">
        <f t="shared" si="22"/>
        <v>3399</v>
      </c>
      <c r="I81" s="8" t="str">
        <f t="shared" si="16"/>
        <v>M</v>
      </c>
      <c r="J81" s="9">
        <f t="shared" si="20"/>
        <v>27500</v>
      </c>
      <c r="K81" s="10">
        <f t="shared" si="21"/>
        <v>330000</v>
      </c>
    </row>
    <row r="82" spans="1:11" ht="15">
      <c r="A82">
        <v>3</v>
      </c>
      <c r="B82" s="33" t="s">
        <v>155</v>
      </c>
      <c r="C82" s="33" t="s">
        <v>156</v>
      </c>
      <c r="D82" s="34">
        <v>1929</v>
      </c>
      <c r="E82" s="34">
        <v>57</v>
      </c>
      <c r="F82" s="34">
        <v>115</v>
      </c>
      <c r="G82" s="18">
        <v>7</v>
      </c>
      <c r="H82" s="7">
        <f t="shared" si="22"/>
        <v>2108</v>
      </c>
      <c r="I82" s="8" t="str">
        <f t="shared" si="16"/>
        <v>S</v>
      </c>
      <c r="J82" s="9">
        <f t="shared" si="20"/>
        <v>25000</v>
      </c>
      <c r="K82" s="10">
        <f t="shared" si="21"/>
        <v>300000</v>
      </c>
    </row>
    <row r="83" spans="1:11" ht="15">
      <c r="A83">
        <v>4</v>
      </c>
      <c r="B83" s="33" t="s">
        <v>157</v>
      </c>
      <c r="C83" s="33" t="s">
        <v>158</v>
      </c>
      <c r="D83" s="34">
        <v>1860</v>
      </c>
      <c r="E83" s="34">
        <v>44</v>
      </c>
      <c r="F83" s="34">
        <v>76</v>
      </c>
      <c r="G83" s="18">
        <v>4</v>
      </c>
      <c r="H83" s="7">
        <f t="shared" si="22"/>
        <v>1984</v>
      </c>
      <c r="I83" s="8" t="str">
        <f t="shared" si="16"/>
        <v>S</v>
      </c>
      <c r="J83" s="9">
        <f t="shared" si="20"/>
        <v>25000</v>
      </c>
      <c r="K83" s="10">
        <f t="shared" si="21"/>
        <v>300000</v>
      </c>
    </row>
    <row r="84" spans="1:11" ht="15">
      <c r="A84">
        <v>5</v>
      </c>
      <c r="B84" s="33" t="s">
        <v>159</v>
      </c>
      <c r="C84" s="33" t="s">
        <v>160</v>
      </c>
      <c r="D84" s="34">
        <v>2529</v>
      </c>
      <c r="E84" s="34">
        <v>70</v>
      </c>
      <c r="F84" s="34">
        <v>137</v>
      </c>
      <c r="G84" s="18">
        <v>12</v>
      </c>
      <c r="H84" s="7">
        <f t="shared" si="22"/>
        <v>2748</v>
      </c>
      <c r="I84" s="8" t="str">
        <f t="shared" si="16"/>
        <v>S</v>
      </c>
      <c r="J84" s="9">
        <f t="shared" si="20"/>
        <v>25000</v>
      </c>
      <c r="K84" s="10">
        <f t="shared" si="21"/>
        <v>300000</v>
      </c>
    </row>
    <row r="85" spans="1:11" ht="15">
      <c r="A85">
        <v>6</v>
      </c>
      <c r="B85" s="33" t="s">
        <v>161</v>
      </c>
      <c r="C85" s="33" t="s">
        <v>162</v>
      </c>
      <c r="D85" s="34">
        <v>2325</v>
      </c>
      <c r="E85" s="34">
        <v>69</v>
      </c>
      <c r="F85" s="34">
        <v>270</v>
      </c>
      <c r="G85" s="18">
        <v>15</v>
      </c>
      <c r="H85" s="7">
        <f t="shared" si="22"/>
        <v>2679</v>
      </c>
      <c r="I85" s="8" t="str">
        <f t="shared" si="16"/>
        <v>S</v>
      </c>
      <c r="J85" s="9">
        <f t="shared" si="20"/>
        <v>25000</v>
      </c>
      <c r="K85" s="10">
        <f t="shared" si="21"/>
        <v>300000</v>
      </c>
    </row>
    <row r="86" spans="1:11" ht="15">
      <c r="A86">
        <v>7</v>
      </c>
      <c r="B86" s="33" t="s">
        <v>163</v>
      </c>
      <c r="C86" s="33" t="s">
        <v>164</v>
      </c>
      <c r="D86" s="34">
        <v>4848</v>
      </c>
      <c r="E86" s="34">
        <v>151</v>
      </c>
      <c r="F86" s="34">
        <v>280</v>
      </c>
      <c r="G86" s="18">
        <v>16</v>
      </c>
      <c r="H86" s="7">
        <f t="shared" si="22"/>
        <v>5295</v>
      </c>
      <c r="I86" s="8" t="str">
        <f t="shared" si="16"/>
        <v>M</v>
      </c>
      <c r="J86" s="9">
        <f t="shared" si="20"/>
        <v>27500</v>
      </c>
      <c r="K86" s="10">
        <f t="shared" si="21"/>
        <v>330000</v>
      </c>
    </row>
    <row r="87" spans="1:11" ht="15">
      <c r="A87">
        <v>8</v>
      </c>
      <c r="B87" s="33" t="s">
        <v>165</v>
      </c>
      <c r="C87" s="33" t="s">
        <v>166</v>
      </c>
      <c r="D87" s="34">
        <v>6671</v>
      </c>
      <c r="E87" s="34">
        <v>242</v>
      </c>
      <c r="F87" s="34">
        <v>756</v>
      </c>
      <c r="G87" s="18">
        <v>38</v>
      </c>
      <c r="H87" s="7">
        <f>SUM(D87:G87)</f>
        <v>7707</v>
      </c>
      <c r="I87" s="8" t="str">
        <f t="shared" si="16"/>
        <v>M</v>
      </c>
      <c r="J87" s="9">
        <f t="shared" si="20"/>
        <v>27500</v>
      </c>
      <c r="K87" s="10">
        <f t="shared" si="21"/>
        <v>330000</v>
      </c>
    </row>
    <row r="88" spans="1:11" ht="15">
      <c r="B88" s="37"/>
      <c r="C88" s="36" t="s">
        <v>167</v>
      </c>
      <c r="D88" s="38">
        <f>SUM(D79:D87)</f>
        <v>25582</v>
      </c>
      <c r="E88" s="38">
        <f t="shared" ref="E88:H88" si="23">SUM(E79:E87)</f>
        <v>833</v>
      </c>
      <c r="F88" s="38">
        <f t="shared" si="23"/>
        <v>2154</v>
      </c>
      <c r="G88" s="38">
        <f t="shared" si="23"/>
        <v>112</v>
      </c>
      <c r="H88" s="38">
        <f t="shared" si="23"/>
        <v>28681</v>
      </c>
      <c r="I88" s="38"/>
      <c r="J88" s="39"/>
      <c r="K88" s="38"/>
    </row>
    <row r="89" spans="1:11" ht="15">
      <c r="A89">
        <v>1</v>
      </c>
      <c r="B89" s="33" t="s">
        <v>168</v>
      </c>
      <c r="C89" s="33" t="s">
        <v>169</v>
      </c>
      <c r="D89" s="34">
        <v>2056</v>
      </c>
      <c r="E89" s="34">
        <v>52</v>
      </c>
      <c r="F89" s="34">
        <v>67</v>
      </c>
      <c r="G89" s="18">
        <v>4</v>
      </c>
      <c r="H89" s="7">
        <f>SUM(D89:G89)</f>
        <v>2179</v>
      </c>
      <c r="I89" s="8" t="str">
        <f t="shared" si="16"/>
        <v>S</v>
      </c>
      <c r="J89" s="9">
        <f t="shared" ref="J89:J105" si="24">IF(H89&lt;3000,25000,IF(H89&lt;8000,27500,30000))</f>
        <v>25000</v>
      </c>
      <c r="K89" s="10">
        <f t="shared" ref="K89:K105" si="25">J89*12</f>
        <v>300000</v>
      </c>
    </row>
    <row r="90" spans="1:11" ht="15">
      <c r="A90">
        <v>2</v>
      </c>
      <c r="B90" s="33" t="s">
        <v>170</v>
      </c>
      <c r="C90" s="33" t="s">
        <v>171</v>
      </c>
      <c r="D90" s="34">
        <v>2469</v>
      </c>
      <c r="E90" s="34">
        <v>61</v>
      </c>
      <c r="F90" s="34">
        <v>253</v>
      </c>
      <c r="G90" s="18">
        <v>6</v>
      </c>
      <c r="H90" s="7">
        <f t="shared" ref="H90:H105" si="26">SUM(D90:G90)</f>
        <v>2789</v>
      </c>
      <c r="I90" s="8" t="str">
        <f t="shared" si="16"/>
        <v>S</v>
      </c>
      <c r="J90" s="9">
        <f t="shared" si="24"/>
        <v>25000</v>
      </c>
      <c r="K90" s="10">
        <f t="shared" si="25"/>
        <v>300000</v>
      </c>
    </row>
    <row r="91" spans="1:11" ht="15">
      <c r="A91">
        <v>3</v>
      </c>
      <c r="B91" s="33" t="s">
        <v>172</v>
      </c>
      <c r="C91" s="33" t="s">
        <v>173</v>
      </c>
      <c r="D91" s="34">
        <v>2307</v>
      </c>
      <c r="E91" s="34">
        <v>61</v>
      </c>
      <c r="F91" s="34">
        <v>176</v>
      </c>
      <c r="G91" s="18">
        <v>10</v>
      </c>
      <c r="H91" s="7">
        <f t="shared" si="26"/>
        <v>2554</v>
      </c>
      <c r="I91" s="8" t="str">
        <f t="shared" si="16"/>
        <v>S</v>
      </c>
      <c r="J91" s="9">
        <f t="shared" si="24"/>
        <v>25000</v>
      </c>
      <c r="K91" s="10">
        <f t="shared" si="25"/>
        <v>300000</v>
      </c>
    </row>
    <row r="92" spans="1:11" ht="15">
      <c r="A92">
        <v>4</v>
      </c>
      <c r="B92" s="33" t="s">
        <v>174</v>
      </c>
      <c r="C92" s="33" t="s">
        <v>175</v>
      </c>
      <c r="D92" s="34">
        <v>2830</v>
      </c>
      <c r="E92" s="34">
        <v>57</v>
      </c>
      <c r="F92" s="34">
        <v>272</v>
      </c>
      <c r="G92" s="18">
        <v>5</v>
      </c>
      <c r="H92" s="7">
        <f t="shared" si="26"/>
        <v>3164</v>
      </c>
      <c r="I92" s="8" t="str">
        <f t="shared" si="16"/>
        <v>M</v>
      </c>
      <c r="J92" s="9">
        <f t="shared" si="24"/>
        <v>27500</v>
      </c>
      <c r="K92" s="10">
        <f t="shared" si="25"/>
        <v>330000</v>
      </c>
    </row>
    <row r="93" spans="1:11" ht="15">
      <c r="A93">
        <v>5</v>
      </c>
      <c r="B93" s="33" t="s">
        <v>176</v>
      </c>
      <c r="C93" s="33" t="s">
        <v>177</v>
      </c>
      <c r="D93" s="34">
        <v>1680</v>
      </c>
      <c r="E93" s="34">
        <v>31</v>
      </c>
      <c r="F93" s="34">
        <v>163</v>
      </c>
      <c r="G93" s="18">
        <v>7</v>
      </c>
      <c r="H93" s="7">
        <f t="shared" si="26"/>
        <v>1881</v>
      </c>
      <c r="I93" s="8" t="str">
        <f t="shared" si="16"/>
        <v>S</v>
      </c>
      <c r="J93" s="9">
        <f t="shared" si="24"/>
        <v>25000</v>
      </c>
      <c r="K93" s="10">
        <f t="shared" si="25"/>
        <v>300000</v>
      </c>
    </row>
    <row r="94" spans="1:11" ht="15">
      <c r="A94">
        <v>6</v>
      </c>
      <c r="B94" s="33" t="s">
        <v>178</v>
      </c>
      <c r="C94" s="33" t="s">
        <v>179</v>
      </c>
      <c r="D94" s="34">
        <v>2873</v>
      </c>
      <c r="E94" s="34">
        <v>45</v>
      </c>
      <c r="F94" s="34">
        <v>134</v>
      </c>
      <c r="G94" s="18">
        <v>4</v>
      </c>
      <c r="H94" s="7">
        <f t="shared" si="26"/>
        <v>3056</v>
      </c>
      <c r="I94" s="8" t="str">
        <f t="shared" si="16"/>
        <v>M</v>
      </c>
      <c r="J94" s="9">
        <f t="shared" si="24"/>
        <v>27500</v>
      </c>
      <c r="K94" s="10">
        <f t="shared" si="25"/>
        <v>330000</v>
      </c>
    </row>
    <row r="95" spans="1:11" ht="15">
      <c r="A95">
        <v>7</v>
      </c>
      <c r="B95" s="33" t="s">
        <v>180</v>
      </c>
      <c r="C95" s="33" t="s">
        <v>181</v>
      </c>
      <c r="D95" s="34">
        <v>2139</v>
      </c>
      <c r="E95" s="34">
        <v>134</v>
      </c>
      <c r="F95" s="34">
        <v>263</v>
      </c>
      <c r="G95" s="18">
        <v>21</v>
      </c>
      <c r="H95" s="7">
        <f t="shared" si="26"/>
        <v>2557</v>
      </c>
      <c r="I95" s="8" t="str">
        <f t="shared" si="16"/>
        <v>S</v>
      </c>
      <c r="J95" s="9">
        <f t="shared" si="24"/>
        <v>25000</v>
      </c>
      <c r="K95" s="10">
        <f t="shared" si="25"/>
        <v>300000</v>
      </c>
    </row>
    <row r="96" spans="1:11" ht="15">
      <c r="A96">
        <v>8</v>
      </c>
      <c r="B96" s="33" t="s">
        <v>182</v>
      </c>
      <c r="C96" s="33" t="s">
        <v>183</v>
      </c>
      <c r="D96" s="34">
        <v>1068</v>
      </c>
      <c r="E96" s="34">
        <v>23</v>
      </c>
      <c r="F96" s="34">
        <v>99</v>
      </c>
      <c r="G96" s="18">
        <v>7</v>
      </c>
      <c r="H96" s="7">
        <f t="shared" si="26"/>
        <v>1197</v>
      </c>
      <c r="I96" s="8" t="str">
        <f t="shared" si="16"/>
        <v>S</v>
      </c>
      <c r="J96" s="9">
        <f t="shared" si="24"/>
        <v>25000</v>
      </c>
      <c r="K96" s="10">
        <f t="shared" si="25"/>
        <v>300000</v>
      </c>
    </row>
    <row r="97" spans="1:11" ht="15">
      <c r="A97">
        <v>9</v>
      </c>
      <c r="B97" s="33" t="s">
        <v>184</v>
      </c>
      <c r="C97" s="33" t="s">
        <v>185</v>
      </c>
      <c r="D97" s="34">
        <v>3247</v>
      </c>
      <c r="E97" s="34">
        <v>94</v>
      </c>
      <c r="F97" s="34">
        <v>185</v>
      </c>
      <c r="G97" s="18">
        <v>17</v>
      </c>
      <c r="H97" s="7">
        <f t="shared" si="26"/>
        <v>3543</v>
      </c>
      <c r="I97" s="8" t="str">
        <f t="shared" si="16"/>
        <v>M</v>
      </c>
      <c r="J97" s="9">
        <f t="shared" si="24"/>
        <v>27500</v>
      </c>
      <c r="K97" s="10">
        <f t="shared" si="25"/>
        <v>330000</v>
      </c>
    </row>
    <row r="98" spans="1:11" ht="15">
      <c r="A98">
        <v>10</v>
      </c>
      <c r="B98" s="33" t="s">
        <v>186</v>
      </c>
      <c r="C98" s="33" t="s">
        <v>187</v>
      </c>
      <c r="D98" s="34">
        <v>2181</v>
      </c>
      <c r="E98" s="34">
        <v>45</v>
      </c>
      <c r="F98" s="34">
        <v>192</v>
      </c>
      <c r="G98" s="18">
        <v>7</v>
      </c>
      <c r="H98" s="7">
        <f t="shared" si="26"/>
        <v>2425</v>
      </c>
      <c r="I98" s="8" t="str">
        <f t="shared" si="16"/>
        <v>S</v>
      </c>
      <c r="J98" s="9">
        <f t="shared" si="24"/>
        <v>25000</v>
      </c>
      <c r="K98" s="10">
        <f t="shared" si="25"/>
        <v>300000</v>
      </c>
    </row>
    <row r="99" spans="1:11" ht="15">
      <c r="A99">
        <v>11</v>
      </c>
      <c r="B99" s="33" t="s">
        <v>188</v>
      </c>
      <c r="C99" s="33" t="s">
        <v>189</v>
      </c>
      <c r="D99" s="34">
        <v>1362</v>
      </c>
      <c r="E99" s="34">
        <v>19</v>
      </c>
      <c r="F99" s="34">
        <v>96</v>
      </c>
      <c r="G99" s="18">
        <v>12</v>
      </c>
      <c r="H99" s="7">
        <f t="shared" si="26"/>
        <v>1489</v>
      </c>
      <c r="I99" s="8" t="str">
        <f t="shared" si="16"/>
        <v>S</v>
      </c>
      <c r="J99" s="9">
        <f t="shared" si="24"/>
        <v>25000</v>
      </c>
      <c r="K99" s="10">
        <f t="shared" si="25"/>
        <v>300000</v>
      </c>
    </row>
    <row r="100" spans="1:11" ht="15">
      <c r="A100">
        <v>12</v>
      </c>
      <c r="B100" s="33" t="s">
        <v>190</v>
      </c>
      <c r="C100" s="33" t="s">
        <v>191</v>
      </c>
      <c r="D100" s="34">
        <v>2145</v>
      </c>
      <c r="E100" s="34">
        <v>77</v>
      </c>
      <c r="F100" s="34">
        <v>337</v>
      </c>
      <c r="G100" s="18">
        <v>20</v>
      </c>
      <c r="H100" s="7">
        <f t="shared" si="26"/>
        <v>2579</v>
      </c>
      <c r="I100" s="8" t="str">
        <f t="shared" si="16"/>
        <v>S</v>
      </c>
      <c r="J100" s="9">
        <f t="shared" si="24"/>
        <v>25000</v>
      </c>
      <c r="K100" s="10">
        <f t="shared" si="25"/>
        <v>300000</v>
      </c>
    </row>
    <row r="101" spans="1:11" ht="15">
      <c r="A101">
        <v>13</v>
      </c>
      <c r="B101" s="33" t="s">
        <v>192</v>
      </c>
      <c r="C101" s="33" t="s">
        <v>193</v>
      </c>
      <c r="D101" s="34">
        <v>1009</v>
      </c>
      <c r="E101" s="34">
        <v>22</v>
      </c>
      <c r="F101" s="34">
        <v>54</v>
      </c>
      <c r="G101" s="18">
        <v>4</v>
      </c>
      <c r="H101" s="7">
        <f t="shared" si="26"/>
        <v>1089</v>
      </c>
      <c r="I101" s="8" t="str">
        <f t="shared" si="16"/>
        <v>S</v>
      </c>
      <c r="J101" s="9">
        <f t="shared" si="24"/>
        <v>25000</v>
      </c>
      <c r="K101" s="10">
        <f t="shared" si="25"/>
        <v>300000</v>
      </c>
    </row>
    <row r="102" spans="1:11" ht="15">
      <c r="A102">
        <v>14</v>
      </c>
      <c r="B102" s="33" t="s">
        <v>194</v>
      </c>
      <c r="C102" s="33" t="s">
        <v>195</v>
      </c>
      <c r="D102" s="34">
        <v>1818</v>
      </c>
      <c r="E102" s="34">
        <v>38</v>
      </c>
      <c r="F102" s="34">
        <v>166</v>
      </c>
      <c r="G102" s="18">
        <v>5</v>
      </c>
      <c r="H102" s="7">
        <f t="shared" si="26"/>
        <v>2027</v>
      </c>
      <c r="I102" s="8" t="str">
        <f t="shared" si="16"/>
        <v>S</v>
      </c>
      <c r="J102" s="9">
        <f t="shared" si="24"/>
        <v>25000</v>
      </c>
      <c r="K102" s="10">
        <f t="shared" si="25"/>
        <v>300000</v>
      </c>
    </row>
    <row r="103" spans="1:11" ht="15">
      <c r="A103">
        <v>15</v>
      </c>
      <c r="B103" s="33" t="s">
        <v>196</v>
      </c>
      <c r="C103" s="33" t="s">
        <v>197</v>
      </c>
      <c r="D103" s="34">
        <v>3419</v>
      </c>
      <c r="E103" s="34">
        <v>67</v>
      </c>
      <c r="F103" s="34">
        <v>140</v>
      </c>
      <c r="G103" s="18">
        <v>6</v>
      </c>
      <c r="H103" s="7">
        <f t="shared" si="26"/>
        <v>3632</v>
      </c>
      <c r="I103" s="8" t="str">
        <f t="shared" si="16"/>
        <v>M</v>
      </c>
      <c r="J103" s="9">
        <f t="shared" si="24"/>
        <v>27500</v>
      </c>
      <c r="K103" s="10">
        <f t="shared" si="25"/>
        <v>330000</v>
      </c>
    </row>
    <row r="104" spans="1:11" ht="15">
      <c r="A104">
        <v>16</v>
      </c>
      <c r="B104" s="33" t="s">
        <v>198</v>
      </c>
      <c r="C104" s="33" t="s">
        <v>199</v>
      </c>
      <c r="D104" s="34">
        <v>5794</v>
      </c>
      <c r="E104" s="34">
        <v>212</v>
      </c>
      <c r="F104" s="34">
        <v>707</v>
      </c>
      <c r="G104" s="18">
        <v>32</v>
      </c>
      <c r="H104" s="7">
        <f t="shared" si="26"/>
        <v>6745</v>
      </c>
      <c r="I104" s="8" t="str">
        <f t="shared" si="16"/>
        <v>M</v>
      </c>
      <c r="J104" s="9">
        <f t="shared" si="24"/>
        <v>27500</v>
      </c>
      <c r="K104" s="10">
        <f t="shared" si="25"/>
        <v>330000</v>
      </c>
    </row>
    <row r="105" spans="1:11" ht="15">
      <c r="A105">
        <v>17</v>
      </c>
      <c r="B105" s="33" t="s">
        <v>200</v>
      </c>
      <c r="C105" s="33" t="s">
        <v>201</v>
      </c>
      <c r="D105" s="34">
        <v>982</v>
      </c>
      <c r="E105" s="34">
        <v>32</v>
      </c>
      <c r="F105" s="34">
        <v>114</v>
      </c>
      <c r="G105" s="18">
        <v>2</v>
      </c>
      <c r="H105" s="7">
        <f t="shared" si="26"/>
        <v>1130</v>
      </c>
      <c r="I105" s="8" t="str">
        <f t="shared" si="16"/>
        <v>S</v>
      </c>
      <c r="J105" s="9">
        <f t="shared" si="24"/>
        <v>25000</v>
      </c>
      <c r="K105" s="10">
        <f t="shared" si="25"/>
        <v>300000</v>
      </c>
    </row>
    <row r="106" spans="1:11">
      <c r="B106" s="38"/>
      <c r="C106" s="38" t="s">
        <v>202</v>
      </c>
      <c r="D106" s="38">
        <f>SUM(D89:D105)</f>
        <v>39379</v>
      </c>
      <c r="E106" s="38">
        <f t="shared" ref="E106:H106" si="27">SUM(E89:E105)</f>
        <v>1070</v>
      </c>
      <c r="F106" s="38">
        <f t="shared" si="27"/>
        <v>3418</v>
      </c>
      <c r="G106" s="38">
        <f t="shared" si="27"/>
        <v>169</v>
      </c>
      <c r="H106" s="38">
        <f t="shared" si="27"/>
        <v>44036</v>
      </c>
      <c r="I106" s="38"/>
      <c r="J106" s="39"/>
      <c r="K106" s="38"/>
    </row>
    <row r="107" spans="1:11" ht="15">
      <c r="B107" s="33" t="s">
        <v>6</v>
      </c>
      <c r="C107" s="33" t="s">
        <v>86</v>
      </c>
      <c r="D107" s="34">
        <v>0</v>
      </c>
      <c r="E107" s="34"/>
      <c r="F107" s="34"/>
      <c r="G107" s="18"/>
      <c r="H107" s="7">
        <f>SUM(D107:G107)</f>
        <v>0</v>
      </c>
      <c r="I107" s="8" t="str">
        <f t="shared" ref="I107:I114" si="28">IF(H107&lt;3000,"S",IF(H107&lt;8000,"M","L"))</f>
        <v>S</v>
      </c>
      <c r="J107" s="9">
        <f t="shared" ref="J107:J114" si="29">IF(H107&lt;3000,25000,IF(H107&lt;8000,27500,30000))</f>
        <v>25000</v>
      </c>
      <c r="K107" s="10">
        <f t="shared" ref="K107:K114" si="30">J107*12</f>
        <v>300000</v>
      </c>
    </row>
    <row r="108" spans="1:11" ht="15">
      <c r="A108">
        <v>1</v>
      </c>
      <c r="B108" s="33" t="s">
        <v>203</v>
      </c>
      <c r="C108" s="33" t="s">
        <v>204</v>
      </c>
      <c r="D108" s="34">
        <v>1160</v>
      </c>
      <c r="E108" s="34">
        <v>23</v>
      </c>
      <c r="F108" s="34">
        <v>82</v>
      </c>
      <c r="G108" s="18">
        <v>5</v>
      </c>
      <c r="H108" s="7">
        <f t="shared" ref="H108:H114" si="31">SUM(D108:G108)</f>
        <v>1270</v>
      </c>
      <c r="I108" s="8" t="str">
        <f t="shared" si="28"/>
        <v>S</v>
      </c>
      <c r="J108" s="9">
        <f t="shared" si="29"/>
        <v>25000</v>
      </c>
      <c r="K108" s="10">
        <f t="shared" si="30"/>
        <v>300000</v>
      </c>
    </row>
    <row r="109" spans="1:11" ht="15">
      <c r="A109">
        <v>2</v>
      </c>
      <c r="B109" s="33" t="s">
        <v>205</v>
      </c>
      <c r="C109" s="33" t="s">
        <v>206</v>
      </c>
      <c r="D109" s="34">
        <v>3941</v>
      </c>
      <c r="E109" s="34">
        <v>32</v>
      </c>
      <c r="F109" s="34">
        <v>212</v>
      </c>
      <c r="G109" s="18">
        <v>14</v>
      </c>
      <c r="H109" s="7">
        <f t="shared" si="31"/>
        <v>4199</v>
      </c>
      <c r="I109" s="8" t="str">
        <f t="shared" si="28"/>
        <v>M</v>
      </c>
      <c r="J109" s="9">
        <f t="shared" si="29"/>
        <v>27500</v>
      </c>
      <c r="K109" s="10">
        <f t="shared" si="30"/>
        <v>330000</v>
      </c>
    </row>
    <row r="110" spans="1:11" ht="15">
      <c r="A110">
        <v>3</v>
      </c>
      <c r="B110" s="33" t="s">
        <v>207</v>
      </c>
      <c r="C110" s="33" t="s">
        <v>208</v>
      </c>
      <c r="D110" s="34">
        <v>2384</v>
      </c>
      <c r="E110" s="34">
        <v>66</v>
      </c>
      <c r="F110" s="34">
        <v>241</v>
      </c>
      <c r="G110" s="18">
        <v>18</v>
      </c>
      <c r="H110" s="7">
        <f t="shared" si="31"/>
        <v>2709</v>
      </c>
      <c r="I110" s="8" t="str">
        <f t="shared" si="28"/>
        <v>S</v>
      </c>
      <c r="J110" s="9">
        <f t="shared" si="29"/>
        <v>25000</v>
      </c>
      <c r="K110" s="10">
        <f t="shared" si="30"/>
        <v>300000</v>
      </c>
    </row>
    <row r="111" spans="1:11" ht="15">
      <c r="A111">
        <v>4</v>
      </c>
      <c r="B111" s="33" t="s">
        <v>209</v>
      </c>
      <c r="C111" s="33" t="s">
        <v>210</v>
      </c>
      <c r="D111" s="34">
        <v>2776</v>
      </c>
      <c r="E111" s="34">
        <v>45</v>
      </c>
      <c r="F111" s="34">
        <v>182</v>
      </c>
      <c r="G111" s="18">
        <v>7</v>
      </c>
      <c r="H111" s="7">
        <f t="shared" si="31"/>
        <v>3010</v>
      </c>
      <c r="I111" s="8" t="str">
        <f t="shared" si="28"/>
        <v>M</v>
      </c>
      <c r="J111" s="9">
        <f t="shared" si="29"/>
        <v>27500</v>
      </c>
      <c r="K111" s="10">
        <f t="shared" si="30"/>
        <v>330000</v>
      </c>
    </row>
    <row r="112" spans="1:11" ht="15">
      <c r="A112">
        <v>5</v>
      </c>
      <c r="B112" s="33" t="s">
        <v>211</v>
      </c>
      <c r="C112" s="33" t="s">
        <v>212</v>
      </c>
      <c r="D112" s="34">
        <v>1490</v>
      </c>
      <c r="E112" s="34">
        <v>31</v>
      </c>
      <c r="F112" s="34">
        <v>112</v>
      </c>
      <c r="G112" s="18">
        <v>3</v>
      </c>
      <c r="H112" s="7">
        <f t="shared" si="31"/>
        <v>1636</v>
      </c>
      <c r="I112" s="8" t="str">
        <f t="shared" si="28"/>
        <v>S</v>
      </c>
      <c r="J112" s="9">
        <f t="shared" si="29"/>
        <v>25000</v>
      </c>
      <c r="K112" s="10">
        <f t="shared" si="30"/>
        <v>300000</v>
      </c>
    </row>
    <row r="113" spans="1:11" ht="15">
      <c r="A113">
        <v>6</v>
      </c>
      <c r="B113" s="33" t="s">
        <v>213</v>
      </c>
      <c r="C113" s="33" t="s">
        <v>214</v>
      </c>
      <c r="D113" s="34">
        <v>1912</v>
      </c>
      <c r="E113" s="34">
        <v>52</v>
      </c>
      <c r="F113" s="34">
        <v>228</v>
      </c>
      <c r="G113" s="18">
        <v>19</v>
      </c>
      <c r="H113" s="7">
        <f t="shared" si="31"/>
        <v>2211</v>
      </c>
      <c r="I113" s="8" t="str">
        <f t="shared" si="28"/>
        <v>S</v>
      </c>
      <c r="J113" s="9">
        <f t="shared" si="29"/>
        <v>25000</v>
      </c>
      <c r="K113" s="10">
        <f t="shared" si="30"/>
        <v>300000</v>
      </c>
    </row>
    <row r="114" spans="1:11" ht="15">
      <c r="A114">
        <v>7</v>
      </c>
      <c r="B114" s="33" t="s">
        <v>215</v>
      </c>
      <c r="C114" s="33" t="s">
        <v>216</v>
      </c>
      <c r="D114" s="34">
        <v>3841</v>
      </c>
      <c r="E114" s="34">
        <v>114</v>
      </c>
      <c r="F114" s="34">
        <v>611</v>
      </c>
      <c r="G114" s="18">
        <v>30</v>
      </c>
      <c r="H114" s="7">
        <f t="shared" si="31"/>
        <v>4596</v>
      </c>
      <c r="I114" s="8" t="str">
        <f t="shared" si="28"/>
        <v>M</v>
      </c>
      <c r="J114" s="9">
        <f t="shared" si="29"/>
        <v>27500</v>
      </c>
      <c r="K114" s="10">
        <f t="shared" si="30"/>
        <v>330000</v>
      </c>
    </row>
    <row r="115" spans="1:11">
      <c r="B115" s="38"/>
      <c r="C115" s="38" t="s">
        <v>217</v>
      </c>
      <c r="D115" s="38">
        <f>SUM(D107:D114)</f>
        <v>17504</v>
      </c>
      <c r="E115" s="38">
        <f t="shared" ref="E115:H115" si="32">SUM(E107:E114)</f>
        <v>363</v>
      </c>
      <c r="F115" s="38">
        <f t="shared" si="32"/>
        <v>1668</v>
      </c>
      <c r="G115" s="38">
        <f t="shared" si="32"/>
        <v>96</v>
      </c>
      <c r="H115" s="38">
        <f t="shared" si="32"/>
        <v>19631</v>
      </c>
      <c r="I115" s="38"/>
      <c r="J115" s="39"/>
      <c r="K115" s="38"/>
    </row>
    <row r="116" spans="1:11" ht="15">
      <c r="B116" s="33" t="s">
        <v>6</v>
      </c>
      <c r="C116" s="33" t="s">
        <v>86</v>
      </c>
      <c r="D116" s="34">
        <v>0</v>
      </c>
      <c r="E116" s="34"/>
      <c r="F116" s="34"/>
      <c r="G116" s="18"/>
      <c r="H116" s="7">
        <f>SUM(D116:G116)</f>
        <v>0</v>
      </c>
      <c r="I116" s="8" t="str">
        <f t="shared" ref="I116:I135" si="33">IF(H116&lt;3000,"S",IF(H116&lt;8000,"M","L"))</f>
        <v>S</v>
      </c>
      <c r="J116" s="9">
        <f t="shared" ref="J116:J135" si="34">IF(H116&lt;3000,25000,IF(H116&lt;8000,27500,30000))</f>
        <v>25000</v>
      </c>
      <c r="K116" s="10">
        <f t="shared" ref="K116:K135" si="35">J116*12</f>
        <v>300000</v>
      </c>
    </row>
    <row r="117" spans="1:11" ht="15">
      <c r="A117">
        <v>1</v>
      </c>
      <c r="B117" s="33" t="s">
        <v>218</v>
      </c>
      <c r="C117" s="33" t="s">
        <v>219</v>
      </c>
      <c r="D117" s="34">
        <v>1374</v>
      </c>
      <c r="E117" s="34">
        <v>12</v>
      </c>
      <c r="F117" s="34">
        <v>61</v>
      </c>
      <c r="G117" s="18">
        <v>2</v>
      </c>
      <c r="H117" s="7">
        <f t="shared" ref="H117:H135" si="36">SUM(D117:G117)</f>
        <v>1449</v>
      </c>
      <c r="I117" s="8" t="str">
        <f t="shared" si="33"/>
        <v>S</v>
      </c>
      <c r="J117" s="9">
        <f t="shared" si="34"/>
        <v>25000</v>
      </c>
      <c r="K117" s="10">
        <f t="shared" si="35"/>
        <v>300000</v>
      </c>
    </row>
    <row r="118" spans="1:11" ht="15">
      <c r="A118">
        <v>2</v>
      </c>
      <c r="B118" s="33" t="s">
        <v>220</v>
      </c>
      <c r="C118" s="33" t="s">
        <v>221</v>
      </c>
      <c r="D118" s="34">
        <v>5817</v>
      </c>
      <c r="E118" s="34">
        <v>184</v>
      </c>
      <c r="F118" s="34">
        <v>610</v>
      </c>
      <c r="G118" s="18">
        <v>44</v>
      </c>
      <c r="H118" s="7">
        <f t="shared" si="36"/>
        <v>6655</v>
      </c>
      <c r="I118" s="8" t="str">
        <f t="shared" si="33"/>
        <v>M</v>
      </c>
      <c r="J118" s="9">
        <f t="shared" si="34"/>
        <v>27500</v>
      </c>
      <c r="K118" s="10">
        <f t="shared" si="35"/>
        <v>330000</v>
      </c>
    </row>
    <row r="119" spans="1:11" ht="15">
      <c r="A119">
        <v>3</v>
      </c>
      <c r="B119" s="33" t="s">
        <v>222</v>
      </c>
      <c r="C119" s="33" t="s">
        <v>223</v>
      </c>
      <c r="D119" s="34">
        <v>1906</v>
      </c>
      <c r="E119" s="34">
        <v>15</v>
      </c>
      <c r="F119" s="34">
        <v>42</v>
      </c>
      <c r="G119" s="18">
        <v>0</v>
      </c>
      <c r="H119" s="7">
        <f t="shared" si="36"/>
        <v>1963</v>
      </c>
      <c r="I119" s="8" t="str">
        <f t="shared" si="33"/>
        <v>S</v>
      </c>
      <c r="J119" s="9">
        <f t="shared" si="34"/>
        <v>25000</v>
      </c>
      <c r="K119" s="10">
        <f t="shared" si="35"/>
        <v>300000</v>
      </c>
    </row>
    <row r="120" spans="1:11" ht="15">
      <c r="A120">
        <v>4</v>
      </c>
      <c r="B120" s="33" t="s">
        <v>224</v>
      </c>
      <c r="C120" s="33" t="s">
        <v>225</v>
      </c>
      <c r="D120" s="34">
        <v>1047</v>
      </c>
      <c r="E120" s="34">
        <v>10</v>
      </c>
      <c r="F120" s="34">
        <v>28</v>
      </c>
      <c r="G120" s="18">
        <v>0</v>
      </c>
      <c r="H120" s="7">
        <f t="shared" si="36"/>
        <v>1085</v>
      </c>
      <c r="I120" s="8" t="str">
        <f t="shared" si="33"/>
        <v>S</v>
      </c>
      <c r="J120" s="9">
        <f t="shared" si="34"/>
        <v>25000</v>
      </c>
      <c r="K120" s="10">
        <f t="shared" si="35"/>
        <v>300000</v>
      </c>
    </row>
    <row r="121" spans="1:11" ht="15">
      <c r="A121">
        <v>5</v>
      </c>
      <c r="B121" s="33" t="s">
        <v>226</v>
      </c>
      <c r="C121" s="33" t="s">
        <v>227</v>
      </c>
      <c r="D121" s="34">
        <v>4529</v>
      </c>
      <c r="E121" s="34">
        <v>105</v>
      </c>
      <c r="F121" s="34">
        <v>639</v>
      </c>
      <c r="G121" s="18">
        <v>44</v>
      </c>
      <c r="H121" s="7">
        <f t="shared" si="36"/>
        <v>5317</v>
      </c>
      <c r="I121" s="8" t="str">
        <f t="shared" si="33"/>
        <v>M</v>
      </c>
      <c r="J121" s="9">
        <f t="shared" si="34"/>
        <v>27500</v>
      </c>
      <c r="K121" s="10">
        <f t="shared" si="35"/>
        <v>330000</v>
      </c>
    </row>
    <row r="122" spans="1:11" ht="15">
      <c r="A122">
        <v>6</v>
      </c>
      <c r="B122" s="33" t="s">
        <v>228</v>
      </c>
      <c r="C122" s="33" t="s">
        <v>229</v>
      </c>
      <c r="D122" s="34">
        <v>2996</v>
      </c>
      <c r="E122" s="34">
        <v>30</v>
      </c>
      <c r="F122" s="34">
        <v>212</v>
      </c>
      <c r="G122" s="18">
        <v>24</v>
      </c>
      <c r="H122" s="7">
        <f t="shared" si="36"/>
        <v>3262</v>
      </c>
      <c r="I122" s="8" t="str">
        <f t="shared" si="33"/>
        <v>M</v>
      </c>
      <c r="J122" s="9">
        <f t="shared" si="34"/>
        <v>27500</v>
      </c>
      <c r="K122" s="10">
        <f t="shared" si="35"/>
        <v>330000</v>
      </c>
    </row>
    <row r="123" spans="1:11" ht="15">
      <c r="A123">
        <v>7</v>
      </c>
      <c r="B123" s="33" t="s">
        <v>230</v>
      </c>
      <c r="C123" s="33" t="s">
        <v>231</v>
      </c>
      <c r="D123" s="34">
        <v>3323</v>
      </c>
      <c r="E123" s="34">
        <v>126</v>
      </c>
      <c r="F123" s="34">
        <v>268</v>
      </c>
      <c r="G123" s="18">
        <v>19</v>
      </c>
      <c r="H123" s="7">
        <f t="shared" si="36"/>
        <v>3736</v>
      </c>
      <c r="I123" s="8" t="str">
        <f t="shared" si="33"/>
        <v>M</v>
      </c>
      <c r="J123" s="9">
        <f t="shared" si="34"/>
        <v>27500</v>
      </c>
      <c r="K123" s="10">
        <f t="shared" si="35"/>
        <v>330000</v>
      </c>
    </row>
    <row r="124" spans="1:11" ht="15">
      <c r="A124">
        <v>8</v>
      </c>
      <c r="B124" s="33" t="s">
        <v>232</v>
      </c>
      <c r="C124" s="33" t="s">
        <v>233</v>
      </c>
      <c r="D124" s="34">
        <v>2163</v>
      </c>
      <c r="E124" s="34">
        <v>36</v>
      </c>
      <c r="F124" s="34">
        <v>217</v>
      </c>
      <c r="G124" s="18">
        <v>7</v>
      </c>
      <c r="H124" s="7">
        <f t="shared" si="36"/>
        <v>2423</v>
      </c>
      <c r="I124" s="8" t="str">
        <f t="shared" si="33"/>
        <v>S</v>
      </c>
      <c r="J124" s="9">
        <f t="shared" si="34"/>
        <v>25000</v>
      </c>
      <c r="K124" s="10">
        <f t="shared" si="35"/>
        <v>300000</v>
      </c>
    </row>
    <row r="125" spans="1:11" ht="15">
      <c r="A125">
        <v>9</v>
      </c>
      <c r="B125" s="33" t="s">
        <v>234</v>
      </c>
      <c r="C125" s="33" t="s">
        <v>235</v>
      </c>
      <c r="D125" s="34">
        <v>3356</v>
      </c>
      <c r="E125" s="34">
        <v>56</v>
      </c>
      <c r="F125" s="34">
        <v>288</v>
      </c>
      <c r="G125" s="18">
        <v>21</v>
      </c>
      <c r="H125" s="7">
        <f t="shared" si="36"/>
        <v>3721</v>
      </c>
      <c r="I125" s="8" t="str">
        <f t="shared" si="33"/>
        <v>M</v>
      </c>
      <c r="J125" s="9">
        <f t="shared" si="34"/>
        <v>27500</v>
      </c>
      <c r="K125" s="10">
        <f t="shared" si="35"/>
        <v>330000</v>
      </c>
    </row>
    <row r="126" spans="1:11" ht="15">
      <c r="A126">
        <v>10</v>
      </c>
      <c r="B126" s="33" t="s">
        <v>236</v>
      </c>
      <c r="C126" s="33" t="s">
        <v>237</v>
      </c>
      <c r="D126" s="34">
        <v>7981</v>
      </c>
      <c r="E126" s="34">
        <v>330</v>
      </c>
      <c r="F126" s="34">
        <v>1251</v>
      </c>
      <c r="G126" s="18">
        <v>61</v>
      </c>
      <c r="H126" s="7">
        <f t="shared" si="36"/>
        <v>9623</v>
      </c>
      <c r="I126" s="8" t="str">
        <f t="shared" si="33"/>
        <v>L</v>
      </c>
      <c r="J126" s="9">
        <f t="shared" si="34"/>
        <v>30000</v>
      </c>
      <c r="K126" s="10">
        <f t="shared" si="35"/>
        <v>360000</v>
      </c>
    </row>
    <row r="127" spans="1:11" ht="15">
      <c r="A127">
        <v>11</v>
      </c>
      <c r="B127" s="33" t="s">
        <v>238</v>
      </c>
      <c r="C127" s="33" t="s">
        <v>239</v>
      </c>
      <c r="D127" s="34">
        <v>5861</v>
      </c>
      <c r="E127" s="34">
        <v>125</v>
      </c>
      <c r="F127" s="34">
        <v>443</v>
      </c>
      <c r="G127" s="18">
        <v>31</v>
      </c>
      <c r="H127" s="7">
        <f t="shared" si="36"/>
        <v>6460</v>
      </c>
      <c r="I127" s="8" t="str">
        <f t="shared" si="33"/>
        <v>M</v>
      </c>
      <c r="J127" s="9">
        <f t="shared" si="34"/>
        <v>27500</v>
      </c>
      <c r="K127" s="10">
        <f t="shared" si="35"/>
        <v>330000</v>
      </c>
    </row>
    <row r="128" spans="1:11" ht="15">
      <c r="A128">
        <v>12</v>
      </c>
      <c r="B128" s="33" t="s">
        <v>240</v>
      </c>
      <c r="C128" s="33" t="s">
        <v>241</v>
      </c>
      <c r="D128" s="34">
        <v>4095</v>
      </c>
      <c r="E128" s="34">
        <v>64</v>
      </c>
      <c r="F128" s="34">
        <v>161</v>
      </c>
      <c r="G128" s="18">
        <v>8</v>
      </c>
      <c r="H128" s="7">
        <f t="shared" si="36"/>
        <v>4328</v>
      </c>
      <c r="I128" s="8" t="str">
        <f t="shared" si="33"/>
        <v>M</v>
      </c>
      <c r="J128" s="9">
        <f t="shared" si="34"/>
        <v>27500</v>
      </c>
      <c r="K128" s="10">
        <f t="shared" si="35"/>
        <v>330000</v>
      </c>
    </row>
    <row r="129" spans="1:11" ht="15">
      <c r="A129">
        <v>13</v>
      </c>
      <c r="B129" s="33" t="s">
        <v>242</v>
      </c>
      <c r="C129" s="33" t="s">
        <v>243</v>
      </c>
      <c r="D129" s="34">
        <v>1710</v>
      </c>
      <c r="E129" s="34">
        <v>26</v>
      </c>
      <c r="F129" s="34">
        <v>100</v>
      </c>
      <c r="G129" s="18">
        <v>2</v>
      </c>
      <c r="H129" s="7">
        <f t="shared" si="36"/>
        <v>1838</v>
      </c>
      <c r="I129" s="8" t="str">
        <f t="shared" si="33"/>
        <v>S</v>
      </c>
      <c r="J129" s="9">
        <f t="shared" si="34"/>
        <v>25000</v>
      </c>
      <c r="K129" s="10">
        <f t="shared" si="35"/>
        <v>300000</v>
      </c>
    </row>
    <row r="130" spans="1:11" ht="15">
      <c r="A130">
        <v>14</v>
      </c>
      <c r="B130" s="33" t="s">
        <v>244</v>
      </c>
      <c r="C130" s="33" t="s">
        <v>245</v>
      </c>
      <c r="D130" s="34">
        <v>2491</v>
      </c>
      <c r="E130" s="34">
        <v>84</v>
      </c>
      <c r="F130" s="34">
        <v>173</v>
      </c>
      <c r="G130" s="18">
        <v>17</v>
      </c>
      <c r="H130" s="7">
        <f t="shared" si="36"/>
        <v>2765</v>
      </c>
      <c r="I130" s="8" t="str">
        <f t="shared" si="33"/>
        <v>S</v>
      </c>
      <c r="J130" s="9">
        <f t="shared" si="34"/>
        <v>25000</v>
      </c>
      <c r="K130" s="10">
        <f t="shared" si="35"/>
        <v>300000</v>
      </c>
    </row>
    <row r="131" spans="1:11" ht="15">
      <c r="A131">
        <v>15</v>
      </c>
      <c r="B131" s="33" t="s">
        <v>246</v>
      </c>
      <c r="C131" s="33" t="s">
        <v>247</v>
      </c>
      <c r="D131" s="34">
        <v>4349</v>
      </c>
      <c r="E131" s="34">
        <v>104</v>
      </c>
      <c r="F131" s="34">
        <v>280</v>
      </c>
      <c r="G131" s="18">
        <v>16</v>
      </c>
      <c r="H131" s="7">
        <f t="shared" si="36"/>
        <v>4749</v>
      </c>
      <c r="I131" s="8" t="str">
        <f t="shared" si="33"/>
        <v>M</v>
      </c>
      <c r="J131" s="9">
        <f t="shared" si="34"/>
        <v>27500</v>
      </c>
      <c r="K131" s="10">
        <f t="shared" si="35"/>
        <v>330000</v>
      </c>
    </row>
    <row r="132" spans="1:11" ht="15">
      <c r="A132">
        <v>16</v>
      </c>
      <c r="B132" s="33" t="s">
        <v>248</v>
      </c>
      <c r="C132" s="33" t="s">
        <v>249</v>
      </c>
      <c r="D132" s="34">
        <v>3890</v>
      </c>
      <c r="E132" s="34">
        <v>81</v>
      </c>
      <c r="F132" s="34">
        <v>239</v>
      </c>
      <c r="G132" s="18">
        <v>12</v>
      </c>
      <c r="H132" s="7">
        <f t="shared" si="36"/>
        <v>4222</v>
      </c>
      <c r="I132" s="8" t="str">
        <f t="shared" si="33"/>
        <v>M</v>
      </c>
      <c r="J132" s="9">
        <f t="shared" si="34"/>
        <v>27500</v>
      </c>
      <c r="K132" s="10">
        <f t="shared" si="35"/>
        <v>330000</v>
      </c>
    </row>
    <row r="133" spans="1:11" ht="15">
      <c r="A133">
        <v>17</v>
      </c>
      <c r="B133" s="33" t="s">
        <v>250</v>
      </c>
      <c r="C133" s="33" t="s">
        <v>251</v>
      </c>
      <c r="D133" s="34">
        <v>1567</v>
      </c>
      <c r="E133" s="34">
        <v>13</v>
      </c>
      <c r="F133" s="34">
        <v>103</v>
      </c>
      <c r="G133" s="18">
        <v>5</v>
      </c>
      <c r="H133" s="7">
        <f t="shared" si="36"/>
        <v>1688</v>
      </c>
      <c r="I133" s="8" t="str">
        <f t="shared" si="33"/>
        <v>S</v>
      </c>
      <c r="J133" s="9">
        <f t="shared" si="34"/>
        <v>25000</v>
      </c>
      <c r="K133" s="10">
        <f t="shared" si="35"/>
        <v>300000</v>
      </c>
    </row>
    <row r="134" spans="1:11" ht="15">
      <c r="A134">
        <v>18</v>
      </c>
      <c r="B134" s="33" t="s">
        <v>252</v>
      </c>
      <c r="C134" s="33" t="s">
        <v>253</v>
      </c>
      <c r="D134" s="34">
        <v>10597</v>
      </c>
      <c r="E134" s="34">
        <v>358</v>
      </c>
      <c r="F134" s="34">
        <v>1009</v>
      </c>
      <c r="G134" s="18">
        <v>44</v>
      </c>
      <c r="H134" s="7">
        <f t="shared" si="36"/>
        <v>12008</v>
      </c>
      <c r="I134" s="8" t="str">
        <f t="shared" si="33"/>
        <v>L</v>
      </c>
      <c r="J134" s="9">
        <f t="shared" si="34"/>
        <v>30000</v>
      </c>
      <c r="K134" s="10">
        <f t="shared" si="35"/>
        <v>360000</v>
      </c>
    </row>
    <row r="135" spans="1:11" ht="15">
      <c r="A135">
        <v>19</v>
      </c>
      <c r="B135" s="33" t="s">
        <v>254</v>
      </c>
      <c r="C135" s="33" t="s">
        <v>255</v>
      </c>
      <c r="D135" s="34">
        <v>2221</v>
      </c>
      <c r="E135" s="34">
        <v>26</v>
      </c>
      <c r="F135" s="34">
        <v>69</v>
      </c>
      <c r="G135" s="18">
        <v>9</v>
      </c>
      <c r="H135" s="7">
        <f t="shared" si="36"/>
        <v>2325</v>
      </c>
      <c r="I135" s="8" t="str">
        <f t="shared" si="33"/>
        <v>S</v>
      </c>
      <c r="J135" s="9">
        <f t="shared" si="34"/>
        <v>25000</v>
      </c>
      <c r="K135" s="10">
        <f t="shared" si="35"/>
        <v>300000</v>
      </c>
    </row>
    <row r="136" spans="1:11" ht="15">
      <c r="B136" s="37"/>
      <c r="C136" s="36" t="s">
        <v>256</v>
      </c>
      <c r="D136" s="38">
        <f>SUM(D116:D135)</f>
        <v>71273</v>
      </c>
      <c r="E136" s="38">
        <f t="shared" ref="E136:H136" si="37">SUM(E116:E135)</f>
        <v>1785</v>
      </c>
      <c r="F136" s="38">
        <f t="shared" si="37"/>
        <v>6193</v>
      </c>
      <c r="G136" s="38">
        <f t="shared" si="37"/>
        <v>366</v>
      </c>
      <c r="H136" s="38">
        <f t="shared" si="37"/>
        <v>79617</v>
      </c>
      <c r="I136" s="38"/>
      <c r="J136" s="39"/>
      <c r="K136" s="38"/>
    </row>
    <row r="137" spans="1:11" ht="15">
      <c r="B137" s="33" t="s">
        <v>6</v>
      </c>
      <c r="C137" s="33" t="s">
        <v>86</v>
      </c>
      <c r="D137" s="34">
        <v>0</v>
      </c>
      <c r="E137" s="34"/>
      <c r="F137" s="34"/>
      <c r="G137" s="18"/>
      <c r="H137" s="7">
        <f>SUM(D137:G137)</f>
        <v>0</v>
      </c>
      <c r="I137" s="8" t="str">
        <f t="shared" ref="I137:I144" si="38">IF(H137&lt;3000,"S",IF(H137&lt;8000,"M","L"))</f>
        <v>S</v>
      </c>
      <c r="J137" s="9">
        <f t="shared" ref="J137:J144" si="39">IF(H137&lt;3000,25000,IF(H137&lt;8000,27500,30000))</f>
        <v>25000</v>
      </c>
      <c r="K137" s="10">
        <f t="shared" ref="K137:K144" si="40">J137*12</f>
        <v>300000</v>
      </c>
    </row>
    <row r="138" spans="1:11" ht="15">
      <c r="A138">
        <v>1</v>
      </c>
      <c r="B138" s="33" t="s">
        <v>257</v>
      </c>
      <c r="C138" s="33" t="s">
        <v>258</v>
      </c>
      <c r="D138" s="34">
        <v>2556</v>
      </c>
      <c r="E138" s="34">
        <v>54</v>
      </c>
      <c r="F138" s="34">
        <v>177</v>
      </c>
      <c r="G138" s="18">
        <v>13</v>
      </c>
      <c r="H138" s="7">
        <f t="shared" ref="H138:H144" si="41">SUM(D138:G138)</f>
        <v>2800</v>
      </c>
      <c r="I138" s="8" t="str">
        <f t="shared" si="38"/>
        <v>S</v>
      </c>
      <c r="J138" s="9">
        <f t="shared" si="39"/>
        <v>25000</v>
      </c>
      <c r="K138" s="10">
        <f t="shared" si="40"/>
        <v>300000</v>
      </c>
    </row>
    <row r="139" spans="1:11" ht="15">
      <c r="A139">
        <v>2</v>
      </c>
      <c r="B139" s="33" t="s">
        <v>259</v>
      </c>
      <c r="C139" s="33" t="s">
        <v>260</v>
      </c>
      <c r="D139" s="34">
        <v>2242</v>
      </c>
      <c r="E139" s="34">
        <v>51</v>
      </c>
      <c r="F139" s="34">
        <v>120</v>
      </c>
      <c r="G139" s="18">
        <v>24</v>
      </c>
      <c r="H139" s="7">
        <f t="shared" si="41"/>
        <v>2437</v>
      </c>
      <c r="I139" s="8" t="str">
        <f t="shared" si="38"/>
        <v>S</v>
      </c>
      <c r="J139" s="9">
        <f t="shared" si="39"/>
        <v>25000</v>
      </c>
      <c r="K139" s="10">
        <f t="shared" si="40"/>
        <v>300000</v>
      </c>
    </row>
    <row r="140" spans="1:11" ht="15">
      <c r="A140">
        <v>3</v>
      </c>
      <c r="B140" s="33" t="s">
        <v>261</v>
      </c>
      <c r="C140" s="33" t="s">
        <v>262</v>
      </c>
      <c r="D140" s="34">
        <v>4062</v>
      </c>
      <c r="E140" s="34">
        <v>91</v>
      </c>
      <c r="F140" s="34">
        <v>348</v>
      </c>
      <c r="G140" s="18">
        <v>20</v>
      </c>
      <c r="H140" s="7">
        <f t="shared" si="41"/>
        <v>4521</v>
      </c>
      <c r="I140" s="8" t="str">
        <f t="shared" si="38"/>
        <v>M</v>
      </c>
      <c r="J140" s="9">
        <f t="shared" si="39"/>
        <v>27500</v>
      </c>
      <c r="K140" s="10">
        <f t="shared" si="40"/>
        <v>330000</v>
      </c>
    </row>
    <row r="141" spans="1:11" ht="15">
      <c r="A141">
        <v>4</v>
      </c>
      <c r="B141" s="33" t="s">
        <v>263</v>
      </c>
      <c r="C141" s="33" t="s">
        <v>264</v>
      </c>
      <c r="D141" s="34">
        <v>2080</v>
      </c>
      <c r="E141" s="34">
        <v>57</v>
      </c>
      <c r="F141" s="34">
        <v>155</v>
      </c>
      <c r="G141" s="18">
        <v>17</v>
      </c>
      <c r="H141" s="7">
        <f t="shared" si="41"/>
        <v>2309</v>
      </c>
      <c r="I141" s="8" t="str">
        <f t="shared" si="38"/>
        <v>S</v>
      </c>
      <c r="J141" s="9">
        <f t="shared" si="39"/>
        <v>25000</v>
      </c>
      <c r="K141" s="10">
        <f t="shared" si="40"/>
        <v>300000</v>
      </c>
    </row>
    <row r="142" spans="1:11" ht="15">
      <c r="A142">
        <v>5</v>
      </c>
      <c r="B142" s="33" t="s">
        <v>265</v>
      </c>
      <c r="C142" s="33" t="s">
        <v>266</v>
      </c>
      <c r="D142" s="34">
        <v>3349</v>
      </c>
      <c r="E142" s="34">
        <v>103</v>
      </c>
      <c r="F142" s="34">
        <v>253</v>
      </c>
      <c r="G142" s="18">
        <v>23</v>
      </c>
      <c r="H142" s="7">
        <f t="shared" si="41"/>
        <v>3728</v>
      </c>
      <c r="I142" s="8" t="str">
        <f t="shared" si="38"/>
        <v>M</v>
      </c>
      <c r="J142" s="9">
        <f t="shared" si="39"/>
        <v>27500</v>
      </c>
      <c r="K142" s="10">
        <f t="shared" si="40"/>
        <v>330000</v>
      </c>
    </row>
    <row r="143" spans="1:11" ht="15">
      <c r="A143">
        <v>6</v>
      </c>
      <c r="B143" s="33" t="s">
        <v>267</v>
      </c>
      <c r="C143" s="33" t="s">
        <v>268</v>
      </c>
      <c r="D143" s="34">
        <v>3339</v>
      </c>
      <c r="E143" s="34">
        <v>114</v>
      </c>
      <c r="F143" s="34">
        <v>319</v>
      </c>
      <c r="G143" s="18">
        <v>15</v>
      </c>
      <c r="H143" s="7">
        <f t="shared" si="41"/>
        <v>3787</v>
      </c>
      <c r="I143" s="8" t="str">
        <f t="shared" si="38"/>
        <v>M</v>
      </c>
      <c r="J143" s="9">
        <f t="shared" si="39"/>
        <v>27500</v>
      </c>
      <c r="K143" s="10">
        <f t="shared" si="40"/>
        <v>330000</v>
      </c>
    </row>
    <row r="144" spans="1:11" ht="15">
      <c r="A144">
        <v>7</v>
      </c>
      <c r="B144" s="33" t="s">
        <v>269</v>
      </c>
      <c r="C144" s="33" t="s">
        <v>270</v>
      </c>
      <c r="D144" s="34">
        <v>3951</v>
      </c>
      <c r="E144" s="34">
        <v>146</v>
      </c>
      <c r="F144" s="34">
        <v>524</v>
      </c>
      <c r="G144" s="18">
        <v>72</v>
      </c>
      <c r="H144" s="7">
        <f t="shared" si="41"/>
        <v>4693</v>
      </c>
      <c r="I144" s="8" t="str">
        <f t="shared" si="38"/>
        <v>M</v>
      </c>
      <c r="J144" s="9">
        <f t="shared" si="39"/>
        <v>27500</v>
      </c>
      <c r="K144" s="10">
        <f t="shared" si="40"/>
        <v>330000</v>
      </c>
    </row>
    <row r="145" spans="2:13" ht="15">
      <c r="B145" s="37"/>
      <c r="C145" s="36" t="s">
        <v>271</v>
      </c>
      <c r="D145" s="38">
        <f>SUM(D137:D144)</f>
        <v>21579</v>
      </c>
      <c r="E145" s="38">
        <f t="shared" ref="E145:H145" si="42">SUM(E137:E144)</f>
        <v>616</v>
      </c>
      <c r="F145" s="38">
        <f t="shared" si="42"/>
        <v>1896</v>
      </c>
      <c r="G145" s="38">
        <f t="shared" si="42"/>
        <v>184</v>
      </c>
      <c r="H145" s="38">
        <f t="shared" si="42"/>
        <v>24275</v>
      </c>
      <c r="I145" s="38"/>
      <c r="J145" s="38"/>
      <c r="K145" s="38"/>
    </row>
    <row r="146" spans="2:13" ht="15.75">
      <c r="B146" s="37"/>
      <c r="C146" s="40" t="s">
        <v>272</v>
      </c>
      <c r="D146" s="41">
        <f>SUM(D145,D136,D115,D106,D88,D78,D60,D43,D30)</f>
        <v>382095</v>
      </c>
      <c r="E146" s="41">
        <f>SUM(E145,E136,E115,E106,E88,E78,E60,E43,E30,E2)</f>
        <v>20833</v>
      </c>
      <c r="F146" s="41">
        <f t="shared" ref="F146:H146" si="43">SUM(F145,F136,F115,F106,F88,F78,F60,F43,F30)</f>
        <v>38480</v>
      </c>
      <c r="G146" s="41">
        <f t="shared" si="43"/>
        <v>2153</v>
      </c>
      <c r="H146" s="41">
        <f t="shared" si="43"/>
        <v>443561</v>
      </c>
      <c r="I146" s="41"/>
      <c r="J146" s="41">
        <f t="shared" ref="J146:K146" si="44">SUM(J145,J136,J115,J106,J88,J78,J60,J43,J30)</f>
        <v>0</v>
      </c>
      <c r="K146" s="41">
        <f t="shared" si="44"/>
        <v>0</v>
      </c>
      <c r="M146" s="19"/>
    </row>
    <row r="147" spans="2:13" ht="18.75">
      <c r="B147" s="42"/>
      <c r="C147" s="43" t="s">
        <v>273</v>
      </c>
      <c r="D147" s="44">
        <f>SUM(D145,D136,D115,D106,D88,D78,D60,D43,D31)</f>
        <v>384347</v>
      </c>
      <c r="E147" s="44">
        <f>SUM(E145,E136,E115,E106,E88,E78,E60,E43,E31)</f>
        <v>19299</v>
      </c>
      <c r="F147" s="44">
        <f t="shared" ref="F147:H147" si="45">SUM(F145,F136,F115,F106,F88,F78,F60,F43,F31)</f>
        <v>39041</v>
      </c>
      <c r="G147" s="44">
        <f t="shared" si="45"/>
        <v>2153</v>
      </c>
      <c r="H147" s="44">
        <f t="shared" si="45"/>
        <v>446975</v>
      </c>
      <c r="I147" s="44"/>
      <c r="J147" s="44">
        <f t="shared" ref="J147:K147" si="46">SUM(J145,J136,J115,J106,J88,J78,J60,J43,J31)</f>
        <v>0</v>
      </c>
      <c r="K147" s="44">
        <f t="shared" si="46"/>
        <v>0</v>
      </c>
    </row>
    <row r="148" spans="2:13" ht="15">
      <c r="C148" s="45" t="s">
        <v>433</v>
      </c>
    </row>
    <row r="149" spans="2:13" s="2" customFormat="1">
      <c r="C149" s="2" t="s">
        <v>434</v>
      </c>
    </row>
    <row r="150" spans="2:13" s="2" customFormat="1">
      <c r="C150" s="71" t="s">
        <v>451</v>
      </c>
      <c r="E150" s="19"/>
    </row>
    <row r="151" spans="2:13" s="2" customFormat="1" ht="18">
      <c r="C151" s="84" t="s">
        <v>446</v>
      </c>
      <c r="D151" s="84" t="s">
        <v>449</v>
      </c>
    </row>
    <row r="152" spans="2:13" s="2" customFormat="1">
      <c r="C152" s="63" t="s">
        <v>447</v>
      </c>
      <c r="D152" s="64">
        <v>384347</v>
      </c>
      <c r="E152" s="19"/>
      <c r="F152" s="19"/>
    </row>
    <row r="153" spans="2:13" s="2" customFormat="1">
      <c r="C153" s="65" t="s">
        <v>448</v>
      </c>
      <c r="D153" s="66">
        <v>39041</v>
      </c>
      <c r="F153" s="19"/>
    </row>
    <row r="154" spans="2:13" s="2" customFormat="1">
      <c r="C154" s="67" t="s">
        <v>430</v>
      </c>
      <c r="D154" s="68">
        <v>21434</v>
      </c>
      <c r="E154" s="19"/>
      <c r="F154" s="19"/>
    </row>
    <row r="155" spans="2:13" s="2" customFormat="1">
      <c r="C155" s="69" t="s">
        <v>429</v>
      </c>
      <c r="D155" s="70">
        <v>2153</v>
      </c>
      <c r="F155" s="19"/>
    </row>
    <row r="156" spans="2:13" s="2" customFormat="1" ht="18">
      <c r="C156" s="84" t="s">
        <v>450</v>
      </c>
      <c r="D156" s="85">
        <f>SUM(D152:D155)</f>
        <v>446975</v>
      </c>
      <c r="E156" s="19"/>
      <c r="F156" s="19"/>
    </row>
    <row r="157" spans="2:13" s="2" customFormat="1"/>
    <row r="158" spans="2:13" s="2" customFormat="1" ht="21">
      <c r="B158" s="94" t="s">
        <v>454</v>
      </c>
      <c r="C158" s="94" t="s">
        <v>453</v>
      </c>
      <c r="D158" s="94" t="s">
        <v>2</v>
      </c>
      <c r="E158" s="94" t="s">
        <v>430</v>
      </c>
      <c r="F158" s="94" t="s">
        <v>428</v>
      </c>
      <c r="G158" s="94" t="s">
        <v>429</v>
      </c>
      <c r="H158" s="94" t="s">
        <v>455</v>
      </c>
    </row>
    <row r="159" spans="2:13" s="2" customFormat="1" ht="15">
      <c r="B159" s="86" t="s">
        <v>6</v>
      </c>
      <c r="C159" s="83" t="s">
        <v>437</v>
      </c>
      <c r="D159" s="87"/>
      <c r="E159" s="87">
        <v>2135</v>
      </c>
      <c r="F159" s="87"/>
      <c r="G159" s="87"/>
      <c r="H159" s="87">
        <f>SUM(D159:G159)</f>
        <v>2135</v>
      </c>
    </row>
    <row r="160" spans="2:13" s="2" customFormat="1" ht="15">
      <c r="B160" s="86">
        <v>1</v>
      </c>
      <c r="C160" s="83" t="s">
        <v>452</v>
      </c>
      <c r="D160" s="87">
        <v>91580</v>
      </c>
      <c r="E160" s="87">
        <v>10257</v>
      </c>
      <c r="F160" s="87">
        <v>12866</v>
      </c>
      <c r="G160" s="87">
        <v>696</v>
      </c>
      <c r="H160" s="87">
        <f t="shared" ref="H160:H171" si="47">SUM(D160:G160)</f>
        <v>115399</v>
      </c>
    </row>
    <row r="161" spans="2:10" s="2" customFormat="1" ht="15">
      <c r="B161" s="86">
        <v>2</v>
      </c>
      <c r="C161" s="83" t="s">
        <v>438</v>
      </c>
      <c r="D161" s="87">
        <v>21710</v>
      </c>
      <c r="E161" s="87">
        <v>730</v>
      </c>
      <c r="F161" s="87">
        <v>1693</v>
      </c>
      <c r="G161" s="87">
        <v>106</v>
      </c>
      <c r="H161" s="87">
        <f t="shared" si="47"/>
        <v>24239</v>
      </c>
    </row>
    <row r="162" spans="2:10" s="2" customFormat="1" ht="15">
      <c r="B162" s="86">
        <v>3</v>
      </c>
      <c r="C162" s="83" t="s">
        <v>439</v>
      </c>
      <c r="D162" s="87">
        <v>47622</v>
      </c>
      <c r="E162" s="87">
        <v>1319</v>
      </c>
      <c r="F162" s="87">
        <v>3784</v>
      </c>
      <c r="G162" s="87">
        <v>204</v>
      </c>
      <c r="H162" s="87">
        <f t="shared" si="47"/>
        <v>52929</v>
      </c>
    </row>
    <row r="163" spans="2:10" ht="15">
      <c r="B163" s="86">
        <v>4</v>
      </c>
      <c r="C163" s="83" t="s">
        <v>440</v>
      </c>
      <c r="D163" s="87">
        <v>45866</v>
      </c>
      <c r="E163" s="87">
        <v>1725</v>
      </c>
      <c r="F163" s="87">
        <v>4808</v>
      </c>
      <c r="G163" s="87">
        <v>220</v>
      </c>
      <c r="H163" s="87">
        <f t="shared" si="47"/>
        <v>52619</v>
      </c>
    </row>
    <row r="164" spans="2:10" ht="15">
      <c r="B164" s="86">
        <v>5</v>
      </c>
      <c r="C164" s="83" t="s">
        <v>441</v>
      </c>
      <c r="D164" s="87">
        <v>25582</v>
      </c>
      <c r="E164" s="87">
        <v>833</v>
      </c>
      <c r="F164" s="87">
        <v>2154</v>
      </c>
      <c r="G164" s="87">
        <v>112</v>
      </c>
      <c r="H164" s="87">
        <f t="shared" si="47"/>
        <v>28681</v>
      </c>
    </row>
    <row r="165" spans="2:10" ht="15">
      <c r="B165" s="86">
        <v>6</v>
      </c>
      <c r="C165" s="83" t="s">
        <v>442</v>
      </c>
      <c r="D165" s="87">
        <v>39379</v>
      </c>
      <c r="E165" s="87">
        <v>1070</v>
      </c>
      <c r="F165" s="87">
        <v>3418</v>
      </c>
      <c r="G165" s="87">
        <v>169</v>
      </c>
      <c r="H165" s="87">
        <f t="shared" si="47"/>
        <v>44036</v>
      </c>
    </row>
    <row r="166" spans="2:10" ht="15">
      <c r="B166" s="86">
        <v>7</v>
      </c>
      <c r="C166" s="83" t="s">
        <v>443</v>
      </c>
      <c r="D166" s="87">
        <v>17504</v>
      </c>
      <c r="E166" s="87">
        <v>363</v>
      </c>
      <c r="F166" s="87">
        <v>1668</v>
      </c>
      <c r="G166" s="87">
        <v>96</v>
      </c>
      <c r="H166" s="87">
        <f t="shared" si="47"/>
        <v>19631</v>
      </c>
    </row>
    <row r="167" spans="2:10" ht="15">
      <c r="B167" s="86">
        <v>8</v>
      </c>
      <c r="C167" s="83" t="s">
        <v>444</v>
      </c>
      <c r="D167" s="87">
        <v>71273</v>
      </c>
      <c r="E167" s="87">
        <v>1785</v>
      </c>
      <c r="F167" s="87">
        <v>6193</v>
      </c>
      <c r="G167" s="87">
        <v>366</v>
      </c>
      <c r="H167" s="87">
        <f t="shared" si="47"/>
        <v>79617</v>
      </c>
    </row>
    <row r="168" spans="2:10" ht="15">
      <c r="B168" s="86">
        <v>9</v>
      </c>
      <c r="C168" s="83" t="s">
        <v>445</v>
      </c>
      <c r="D168" s="87">
        <v>21579</v>
      </c>
      <c r="E168" s="87">
        <v>616</v>
      </c>
      <c r="F168" s="87">
        <v>1896</v>
      </c>
      <c r="G168" s="87">
        <v>184</v>
      </c>
      <c r="H168" s="87">
        <f t="shared" si="47"/>
        <v>24275</v>
      </c>
    </row>
    <row r="169" spans="2:10" ht="15.75">
      <c r="B169" s="95"/>
      <c r="C169" s="96" t="s">
        <v>456</v>
      </c>
      <c r="D169" s="97">
        <v>382095</v>
      </c>
      <c r="E169" s="97">
        <f>SUM(E159:E168)</f>
        <v>20833</v>
      </c>
      <c r="F169" s="97">
        <v>38480</v>
      </c>
      <c r="G169" s="97">
        <v>2153</v>
      </c>
      <c r="H169" s="97">
        <f t="shared" si="47"/>
        <v>443561</v>
      </c>
    </row>
    <row r="170" spans="2:10" ht="15">
      <c r="B170" s="88"/>
      <c r="C170" s="89" t="s">
        <v>53</v>
      </c>
      <c r="D170" s="90">
        <v>2252</v>
      </c>
      <c r="E170" s="90">
        <v>601</v>
      </c>
      <c r="F170" s="90">
        <v>561</v>
      </c>
      <c r="G170" s="90">
        <v>0</v>
      </c>
      <c r="H170" s="87">
        <f t="shared" si="47"/>
        <v>3414</v>
      </c>
    </row>
    <row r="171" spans="2:10" ht="18.75">
      <c r="B171" s="91"/>
      <c r="C171" s="92" t="s">
        <v>273</v>
      </c>
      <c r="D171" s="93">
        <v>384347</v>
      </c>
      <c r="E171" s="93">
        <f>SUM(E169:E170)</f>
        <v>21434</v>
      </c>
      <c r="F171" s="93">
        <f t="shared" ref="F171:G171" si="48">SUM(F169:F170)</f>
        <v>39041</v>
      </c>
      <c r="G171" s="93">
        <f t="shared" si="48"/>
        <v>2153</v>
      </c>
      <c r="H171" s="93">
        <f t="shared" si="47"/>
        <v>446975</v>
      </c>
      <c r="J171" s="82"/>
    </row>
    <row r="173" spans="2:10">
      <c r="D173" s="82"/>
      <c r="E173" s="82"/>
    </row>
  </sheetData>
  <hyperlinks>
    <hyperlink ref="C150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29"/>
  <sheetViews>
    <sheetView topLeftCell="C105" workbookViewId="0">
      <selection activeCell="E110" sqref="E110:E128"/>
    </sheetView>
  </sheetViews>
  <sheetFormatPr defaultColWidth="30.75" defaultRowHeight="14.25"/>
  <cols>
    <col min="1" max="1" width="16.125" bestFit="1" customWidth="1"/>
    <col min="2" max="2" width="6.625" bestFit="1" customWidth="1"/>
    <col min="3" max="3" width="22.25" bestFit="1" customWidth="1"/>
    <col min="4" max="4" width="62.625" bestFit="1" customWidth="1"/>
    <col min="5" max="5" width="41.875" bestFit="1" customWidth="1"/>
  </cols>
  <sheetData>
    <row r="1" spans="1:5" ht="15">
      <c r="A1" s="72" t="s">
        <v>274</v>
      </c>
      <c r="B1" s="73" t="s">
        <v>275</v>
      </c>
      <c r="C1" s="73" t="s">
        <v>276</v>
      </c>
      <c r="D1" s="73" t="s">
        <v>277</v>
      </c>
      <c r="E1" s="74" t="s">
        <v>278</v>
      </c>
    </row>
    <row r="2" spans="1:5" ht="15" thickBot="1">
      <c r="A2" s="77" t="s">
        <v>279</v>
      </c>
      <c r="B2" s="75" t="s">
        <v>280</v>
      </c>
      <c r="C2" s="75" t="s">
        <v>281</v>
      </c>
      <c r="D2" s="75" t="s">
        <v>404</v>
      </c>
      <c r="E2" s="78">
        <v>3444</v>
      </c>
    </row>
    <row r="3" spans="1:5" ht="15" thickBot="1">
      <c r="A3" s="79" t="s">
        <v>279</v>
      </c>
      <c r="B3" s="76" t="s">
        <v>280</v>
      </c>
      <c r="C3" s="76" t="s">
        <v>281</v>
      </c>
      <c r="D3" s="76" t="s">
        <v>282</v>
      </c>
      <c r="E3" s="80">
        <v>6284</v>
      </c>
    </row>
    <row r="4" spans="1:5" ht="15" thickBot="1">
      <c r="A4" s="79" t="s">
        <v>279</v>
      </c>
      <c r="B4" s="76" t="s">
        <v>280</v>
      </c>
      <c r="C4" s="76" t="s">
        <v>281</v>
      </c>
      <c r="D4" s="76" t="s">
        <v>283</v>
      </c>
      <c r="E4" s="80">
        <v>6281</v>
      </c>
    </row>
    <row r="5" spans="1:5" ht="15" thickBot="1">
      <c r="A5" s="79" t="s">
        <v>279</v>
      </c>
      <c r="B5" s="76" t="s">
        <v>280</v>
      </c>
      <c r="C5" s="76" t="s">
        <v>281</v>
      </c>
      <c r="D5" s="76" t="s">
        <v>284</v>
      </c>
      <c r="E5" s="80">
        <v>2839</v>
      </c>
    </row>
    <row r="6" spans="1:5" ht="15" thickBot="1">
      <c r="A6" s="79" t="s">
        <v>279</v>
      </c>
      <c r="B6" s="76" t="s">
        <v>280</v>
      </c>
      <c r="C6" s="76" t="s">
        <v>281</v>
      </c>
      <c r="D6" s="76" t="s">
        <v>285</v>
      </c>
      <c r="E6" s="80">
        <v>1292</v>
      </c>
    </row>
    <row r="7" spans="1:5" ht="15" thickBot="1">
      <c r="A7" s="79" t="s">
        <v>279</v>
      </c>
      <c r="B7" s="76" t="s">
        <v>280</v>
      </c>
      <c r="C7" s="76" t="s">
        <v>281</v>
      </c>
      <c r="D7" s="76" t="s">
        <v>286</v>
      </c>
      <c r="E7" s="80">
        <v>4025</v>
      </c>
    </row>
    <row r="8" spans="1:5" ht="15" thickBot="1">
      <c r="A8" s="79" t="s">
        <v>279</v>
      </c>
      <c r="B8" s="76" t="s">
        <v>280</v>
      </c>
      <c r="C8" s="76" t="s">
        <v>281</v>
      </c>
      <c r="D8" s="76" t="s">
        <v>287</v>
      </c>
      <c r="E8" s="80">
        <v>1950</v>
      </c>
    </row>
    <row r="9" spans="1:5" ht="15" thickBot="1">
      <c r="A9" s="79" t="s">
        <v>279</v>
      </c>
      <c r="B9" s="76" t="s">
        <v>280</v>
      </c>
      <c r="C9" s="76" t="s">
        <v>281</v>
      </c>
      <c r="D9" s="76" t="s">
        <v>288</v>
      </c>
      <c r="E9" s="80">
        <v>2530</v>
      </c>
    </row>
    <row r="10" spans="1:5" ht="15" thickBot="1">
      <c r="A10" s="79" t="s">
        <v>279</v>
      </c>
      <c r="B10" s="76" t="s">
        <v>280</v>
      </c>
      <c r="C10" s="76" t="s">
        <v>281</v>
      </c>
      <c r="D10" s="76" t="s">
        <v>289</v>
      </c>
      <c r="E10" s="80">
        <v>2499</v>
      </c>
    </row>
    <row r="11" spans="1:5" ht="15" thickBot="1">
      <c r="A11" s="79" t="s">
        <v>279</v>
      </c>
      <c r="B11" s="76" t="s">
        <v>280</v>
      </c>
      <c r="C11" s="76" t="s">
        <v>281</v>
      </c>
      <c r="D11" s="76" t="s">
        <v>290</v>
      </c>
      <c r="E11" s="80">
        <v>3293</v>
      </c>
    </row>
    <row r="12" spans="1:5" ht="15" thickBot="1">
      <c r="A12" s="79" t="s">
        <v>279</v>
      </c>
      <c r="B12" s="76" t="s">
        <v>280</v>
      </c>
      <c r="C12" s="76" t="s">
        <v>281</v>
      </c>
      <c r="D12" s="76" t="s">
        <v>291</v>
      </c>
      <c r="E12" s="80">
        <v>3830</v>
      </c>
    </row>
    <row r="13" spans="1:5" ht="15" thickBot="1">
      <c r="A13" s="79" t="s">
        <v>279</v>
      </c>
      <c r="B13" s="76" t="s">
        <v>280</v>
      </c>
      <c r="C13" s="76" t="s">
        <v>281</v>
      </c>
      <c r="D13" s="76" t="s">
        <v>292</v>
      </c>
      <c r="E13" s="80">
        <v>4001</v>
      </c>
    </row>
    <row r="14" spans="1:5" ht="15" thickBot="1">
      <c r="A14" s="79" t="s">
        <v>279</v>
      </c>
      <c r="B14" s="76" t="s">
        <v>280</v>
      </c>
      <c r="C14" s="76" t="s">
        <v>281</v>
      </c>
      <c r="D14" s="76" t="s">
        <v>293</v>
      </c>
      <c r="E14" s="80">
        <v>4219</v>
      </c>
    </row>
    <row r="15" spans="1:5" ht="15" thickBot="1">
      <c r="A15" s="79" t="s">
        <v>279</v>
      </c>
      <c r="B15" s="76" t="s">
        <v>280</v>
      </c>
      <c r="C15" s="76" t="s">
        <v>281</v>
      </c>
      <c r="D15" s="76" t="s">
        <v>294</v>
      </c>
      <c r="E15" s="80">
        <v>1851</v>
      </c>
    </row>
    <row r="16" spans="1:5" ht="15" thickBot="1">
      <c r="A16" s="79" t="s">
        <v>279</v>
      </c>
      <c r="B16" s="76" t="s">
        <v>280</v>
      </c>
      <c r="C16" s="76" t="s">
        <v>281</v>
      </c>
      <c r="D16" s="76" t="s">
        <v>295</v>
      </c>
      <c r="E16" s="80">
        <v>3379</v>
      </c>
    </row>
    <row r="17" spans="1:5" ht="15" thickBot="1">
      <c r="A17" s="79" t="s">
        <v>279</v>
      </c>
      <c r="B17" s="76" t="s">
        <v>280</v>
      </c>
      <c r="C17" s="76" t="s">
        <v>281</v>
      </c>
      <c r="D17" s="76" t="s">
        <v>405</v>
      </c>
      <c r="E17" s="80">
        <v>3251</v>
      </c>
    </row>
    <row r="18" spans="1:5" ht="15" thickBot="1">
      <c r="A18" s="79" t="s">
        <v>279</v>
      </c>
      <c r="B18" s="76" t="s">
        <v>280</v>
      </c>
      <c r="C18" s="76" t="s">
        <v>281</v>
      </c>
      <c r="D18" s="76" t="s">
        <v>296</v>
      </c>
      <c r="E18" s="80">
        <v>4019</v>
      </c>
    </row>
    <row r="19" spans="1:5" ht="15" thickBot="1">
      <c r="A19" s="79" t="s">
        <v>279</v>
      </c>
      <c r="B19" s="76" t="s">
        <v>280</v>
      </c>
      <c r="C19" s="76" t="s">
        <v>281</v>
      </c>
      <c r="D19" s="76" t="s">
        <v>406</v>
      </c>
      <c r="E19" s="80">
        <v>4423</v>
      </c>
    </row>
    <row r="20" spans="1:5" ht="15" thickBot="1">
      <c r="A20" s="79" t="s">
        <v>279</v>
      </c>
      <c r="B20" s="76" t="s">
        <v>280</v>
      </c>
      <c r="C20" s="76" t="s">
        <v>281</v>
      </c>
      <c r="D20" s="76" t="s">
        <v>297</v>
      </c>
      <c r="E20" s="80">
        <v>2807</v>
      </c>
    </row>
    <row r="21" spans="1:5" ht="15" thickBot="1">
      <c r="A21" s="79" t="s">
        <v>279</v>
      </c>
      <c r="B21" s="76" t="s">
        <v>280</v>
      </c>
      <c r="C21" s="76" t="s">
        <v>281</v>
      </c>
      <c r="D21" s="76" t="s">
        <v>298</v>
      </c>
      <c r="E21" s="80">
        <v>3442</v>
      </c>
    </row>
    <row r="22" spans="1:5" ht="15" thickBot="1">
      <c r="A22" s="79" t="s">
        <v>279</v>
      </c>
      <c r="B22" s="76" t="s">
        <v>280</v>
      </c>
      <c r="C22" s="76" t="s">
        <v>281</v>
      </c>
      <c r="D22" s="76" t="s">
        <v>299</v>
      </c>
      <c r="E22" s="80">
        <v>2514</v>
      </c>
    </row>
    <row r="23" spans="1:5" ht="15" thickBot="1">
      <c r="A23" s="79" t="s">
        <v>279</v>
      </c>
      <c r="B23" s="76" t="s">
        <v>280</v>
      </c>
      <c r="C23" s="76" t="s">
        <v>281</v>
      </c>
      <c r="D23" s="76" t="s">
        <v>281</v>
      </c>
      <c r="E23" s="81">
        <v>996</v>
      </c>
    </row>
    <row r="24" spans="1:5" ht="15" thickBot="1">
      <c r="A24" s="79" t="s">
        <v>279</v>
      </c>
      <c r="B24" s="76" t="s">
        <v>280</v>
      </c>
      <c r="C24" s="76" t="s">
        <v>281</v>
      </c>
      <c r="D24" s="76" t="s">
        <v>300</v>
      </c>
      <c r="E24" s="80">
        <v>4541</v>
      </c>
    </row>
    <row r="25" spans="1:5" ht="15" thickBot="1">
      <c r="A25" s="79" t="s">
        <v>279</v>
      </c>
      <c r="B25" s="76" t="s">
        <v>280</v>
      </c>
      <c r="C25" s="76" t="s">
        <v>281</v>
      </c>
      <c r="D25" s="76" t="s">
        <v>301</v>
      </c>
      <c r="E25" s="80">
        <v>6774</v>
      </c>
    </row>
    <row r="26" spans="1:5" ht="15" thickBot="1">
      <c r="A26" s="79" t="s">
        <v>279</v>
      </c>
      <c r="B26" s="76" t="s">
        <v>280</v>
      </c>
      <c r="C26" s="76" t="s">
        <v>281</v>
      </c>
      <c r="D26" s="76" t="s">
        <v>302</v>
      </c>
      <c r="E26" s="80">
        <v>1192</v>
      </c>
    </row>
    <row r="27" spans="1:5" ht="15" thickBot="1">
      <c r="A27" s="79" t="s">
        <v>279</v>
      </c>
      <c r="B27" s="76" t="s">
        <v>280</v>
      </c>
      <c r="C27" s="76" t="s">
        <v>281</v>
      </c>
      <c r="D27" s="76" t="s">
        <v>303</v>
      </c>
      <c r="E27" s="80">
        <v>5904</v>
      </c>
    </row>
    <row r="28" spans="1:5" ht="15" thickBot="1">
      <c r="A28" s="79" t="s">
        <v>279</v>
      </c>
      <c r="B28" s="76" t="s">
        <v>280</v>
      </c>
      <c r="C28" s="76" t="s">
        <v>304</v>
      </c>
      <c r="D28" s="76" t="s">
        <v>305</v>
      </c>
      <c r="E28" s="80">
        <v>2209</v>
      </c>
    </row>
    <row r="29" spans="1:5" ht="15" thickBot="1">
      <c r="A29" s="79" t="s">
        <v>279</v>
      </c>
      <c r="B29" s="76" t="s">
        <v>280</v>
      </c>
      <c r="C29" s="76" t="s">
        <v>304</v>
      </c>
      <c r="D29" s="76" t="s">
        <v>306</v>
      </c>
      <c r="E29" s="80">
        <v>1079</v>
      </c>
    </row>
    <row r="30" spans="1:5" ht="15" thickBot="1">
      <c r="A30" s="79" t="s">
        <v>279</v>
      </c>
      <c r="B30" s="76" t="s">
        <v>280</v>
      </c>
      <c r="C30" s="76" t="s">
        <v>304</v>
      </c>
      <c r="D30" s="76" t="s">
        <v>307</v>
      </c>
      <c r="E30" s="80">
        <v>1628</v>
      </c>
    </row>
    <row r="31" spans="1:5" ht="15" thickBot="1">
      <c r="A31" s="79" t="s">
        <v>279</v>
      </c>
      <c r="B31" s="76" t="s">
        <v>280</v>
      </c>
      <c r="C31" s="76" t="s">
        <v>304</v>
      </c>
      <c r="D31" s="76" t="s">
        <v>308</v>
      </c>
      <c r="E31" s="80">
        <v>1685</v>
      </c>
    </row>
    <row r="32" spans="1:5" ht="15" thickBot="1">
      <c r="A32" s="79" t="s">
        <v>279</v>
      </c>
      <c r="B32" s="76" t="s">
        <v>280</v>
      </c>
      <c r="C32" s="76" t="s">
        <v>304</v>
      </c>
      <c r="D32" s="76" t="s">
        <v>309</v>
      </c>
      <c r="E32" s="80">
        <v>2223</v>
      </c>
    </row>
    <row r="33" spans="1:5" ht="15" thickBot="1">
      <c r="A33" s="79" t="s">
        <v>279</v>
      </c>
      <c r="B33" s="76" t="s">
        <v>280</v>
      </c>
      <c r="C33" s="76" t="s">
        <v>304</v>
      </c>
      <c r="D33" s="76" t="s">
        <v>310</v>
      </c>
      <c r="E33" s="80">
        <v>2116</v>
      </c>
    </row>
    <row r="34" spans="1:5" ht="15" thickBot="1">
      <c r="A34" s="79" t="s">
        <v>279</v>
      </c>
      <c r="B34" s="76" t="s">
        <v>280</v>
      </c>
      <c r="C34" s="76" t="s">
        <v>304</v>
      </c>
      <c r="D34" s="76" t="s">
        <v>311</v>
      </c>
      <c r="E34" s="80">
        <v>2218</v>
      </c>
    </row>
    <row r="35" spans="1:5" ht="15" thickBot="1">
      <c r="A35" s="79" t="s">
        <v>279</v>
      </c>
      <c r="B35" s="76" t="s">
        <v>280</v>
      </c>
      <c r="C35" s="76" t="s">
        <v>304</v>
      </c>
      <c r="D35" s="76" t="s">
        <v>312</v>
      </c>
      <c r="E35" s="80">
        <v>1882</v>
      </c>
    </row>
    <row r="36" spans="1:5" ht="15" thickBot="1">
      <c r="A36" s="79" t="s">
        <v>279</v>
      </c>
      <c r="B36" s="76" t="s">
        <v>280</v>
      </c>
      <c r="C36" s="76" t="s">
        <v>304</v>
      </c>
      <c r="D36" s="76" t="s">
        <v>304</v>
      </c>
      <c r="E36" s="81">
        <v>596</v>
      </c>
    </row>
    <row r="37" spans="1:5" ht="15" thickBot="1">
      <c r="A37" s="79" t="s">
        <v>279</v>
      </c>
      <c r="B37" s="76" t="s">
        <v>280</v>
      </c>
      <c r="C37" s="76" t="s">
        <v>304</v>
      </c>
      <c r="D37" s="76" t="s">
        <v>313</v>
      </c>
      <c r="E37" s="81">
        <v>704</v>
      </c>
    </row>
    <row r="38" spans="1:5" ht="15" thickBot="1">
      <c r="A38" s="79" t="s">
        <v>279</v>
      </c>
      <c r="B38" s="76" t="s">
        <v>280</v>
      </c>
      <c r="C38" s="76" t="s">
        <v>304</v>
      </c>
      <c r="D38" s="76" t="s">
        <v>407</v>
      </c>
      <c r="E38" s="80">
        <v>5370</v>
      </c>
    </row>
    <row r="39" spans="1:5" ht="15" thickBot="1">
      <c r="A39" s="79" t="s">
        <v>279</v>
      </c>
      <c r="B39" s="76" t="s">
        <v>280</v>
      </c>
      <c r="C39" s="76" t="s">
        <v>314</v>
      </c>
      <c r="D39" s="76" t="s">
        <v>315</v>
      </c>
      <c r="E39" s="80">
        <v>2596</v>
      </c>
    </row>
    <row r="40" spans="1:5" ht="15" thickBot="1">
      <c r="A40" s="79" t="s">
        <v>279</v>
      </c>
      <c r="B40" s="76" t="s">
        <v>280</v>
      </c>
      <c r="C40" s="76" t="s">
        <v>314</v>
      </c>
      <c r="D40" s="76" t="s">
        <v>316</v>
      </c>
      <c r="E40" s="80">
        <v>3566</v>
      </c>
    </row>
    <row r="41" spans="1:5" ht="15" thickBot="1">
      <c r="A41" s="79" t="s">
        <v>279</v>
      </c>
      <c r="B41" s="76" t="s">
        <v>280</v>
      </c>
      <c r="C41" s="76" t="s">
        <v>314</v>
      </c>
      <c r="D41" s="76" t="s">
        <v>317</v>
      </c>
      <c r="E41" s="80">
        <v>2700</v>
      </c>
    </row>
    <row r="42" spans="1:5" ht="15" thickBot="1">
      <c r="A42" s="79" t="s">
        <v>279</v>
      </c>
      <c r="B42" s="76" t="s">
        <v>280</v>
      </c>
      <c r="C42" s="76" t="s">
        <v>314</v>
      </c>
      <c r="D42" s="76" t="s">
        <v>318</v>
      </c>
      <c r="E42" s="80">
        <v>4056</v>
      </c>
    </row>
    <row r="43" spans="1:5" ht="15" thickBot="1">
      <c r="A43" s="79" t="s">
        <v>279</v>
      </c>
      <c r="B43" s="76" t="s">
        <v>280</v>
      </c>
      <c r="C43" s="76" t="s">
        <v>314</v>
      </c>
      <c r="D43" s="76" t="s">
        <v>319</v>
      </c>
      <c r="E43" s="80">
        <v>2926</v>
      </c>
    </row>
    <row r="44" spans="1:5" ht="15" thickBot="1">
      <c r="A44" s="79" t="s">
        <v>279</v>
      </c>
      <c r="B44" s="76" t="s">
        <v>280</v>
      </c>
      <c r="C44" s="76" t="s">
        <v>314</v>
      </c>
      <c r="D44" s="76" t="s">
        <v>320</v>
      </c>
      <c r="E44" s="80">
        <v>4391</v>
      </c>
    </row>
    <row r="45" spans="1:5" ht="15" thickBot="1">
      <c r="A45" s="79" t="s">
        <v>279</v>
      </c>
      <c r="B45" s="76" t="s">
        <v>280</v>
      </c>
      <c r="C45" s="76" t="s">
        <v>314</v>
      </c>
      <c r="D45" s="76" t="s">
        <v>321</v>
      </c>
      <c r="E45" s="80">
        <v>3385</v>
      </c>
    </row>
    <row r="46" spans="1:5" ht="15" thickBot="1">
      <c r="A46" s="79" t="s">
        <v>279</v>
      </c>
      <c r="B46" s="76" t="s">
        <v>280</v>
      </c>
      <c r="C46" s="76" t="s">
        <v>314</v>
      </c>
      <c r="D46" s="76" t="s">
        <v>322</v>
      </c>
      <c r="E46" s="80">
        <v>1686</v>
      </c>
    </row>
    <row r="47" spans="1:5" ht="15" thickBot="1">
      <c r="A47" s="79" t="s">
        <v>279</v>
      </c>
      <c r="B47" s="76" t="s">
        <v>280</v>
      </c>
      <c r="C47" s="76" t="s">
        <v>314</v>
      </c>
      <c r="D47" s="76" t="s">
        <v>323</v>
      </c>
      <c r="E47" s="80">
        <v>4648</v>
      </c>
    </row>
    <row r="48" spans="1:5" ht="15" thickBot="1">
      <c r="A48" s="79" t="s">
        <v>279</v>
      </c>
      <c r="B48" s="76" t="s">
        <v>280</v>
      </c>
      <c r="C48" s="76" t="s">
        <v>314</v>
      </c>
      <c r="D48" s="76" t="s">
        <v>324</v>
      </c>
      <c r="E48" s="80">
        <v>3485</v>
      </c>
    </row>
    <row r="49" spans="1:5" ht="15" thickBot="1">
      <c r="A49" s="79" t="s">
        <v>279</v>
      </c>
      <c r="B49" s="76" t="s">
        <v>280</v>
      </c>
      <c r="C49" s="76" t="s">
        <v>314</v>
      </c>
      <c r="D49" s="76" t="s">
        <v>325</v>
      </c>
      <c r="E49" s="80">
        <v>2307</v>
      </c>
    </row>
    <row r="50" spans="1:5" ht="15" thickBot="1">
      <c r="A50" s="79" t="s">
        <v>279</v>
      </c>
      <c r="B50" s="76" t="s">
        <v>280</v>
      </c>
      <c r="C50" s="76" t="s">
        <v>314</v>
      </c>
      <c r="D50" s="76" t="s">
        <v>326</v>
      </c>
      <c r="E50" s="80">
        <v>3296</v>
      </c>
    </row>
    <row r="51" spans="1:5" ht="15" thickBot="1">
      <c r="A51" s="79" t="s">
        <v>279</v>
      </c>
      <c r="B51" s="76" t="s">
        <v>280</v>
      </c>
      <c r="C51" s="76" t="s">
        <v>314</v>
      </c>
      <c r="D51" s="76" t="s">
        <v>314</v>
      </c>
      <c r="E51" s="81">
        <v>282</v>
      </c>
    </row>
    <row r="52" spans="1:5" ht="15" thickBot="1">
      <c r="A52" s="79" t="s">
        <v>279</v>
      </c>
      <c r="B52" s="76" t="s">
        <v>280</v>
      </c>
      <c r="C52" s="76" t="s">
        <v>314</v>
      </c>
      <c r="D52" s="76" t="s">
        <v>327</v>
      </c>
      <c r="E52" s="80">
        <v>1442</v>
      </c>
    </row>
    <row r="53" spans="1:5" ht="15" thickBot="1">
      <c r="A53" s="79" t="s">
        <v>279</v>
      </c>
      <c r="B53" s="76" t="s">
        <v>280</v>
      </c>
      <c r="C53" s="76" t="s">
        <v>314</v>
      </c>
      <c r="D53" s="76" t="s">
        <v>328</v>
      </c>
      <c r="E53" s="80">
        <v>6856</v>
      </c>
    </row>
    <row r="54" spans="1:5" ht="15" thickBot="1">
      <c r="A54" s="79" t="s">
        <v>279</v>
      </c>
      <c r="B54" s="76" t="s">
        <v>280</v>
      </c>
      <c r="C54" s="76" t="s">
        <v>329</v>
      </c>
      <c r="D54" s="76" t="s">
        <v>330</v>
      </c>
      <c r="E54" s="80">
        <v>4711</v>
      </c>
    </row>
    <row r="55" spans="1:5" ht="15" thickBot="1">
      <c r="A55" s="79" t="s">
        <v>279</v>
      </c>
      <c r="B55" s="76" t="s">
        <v>280</v>
      </c>
      <c r="C55" s="76" t="s">
        <v>329</v>
      </c>
      <c r="D55" s="76" t="s">
        <v>331</v>
      </c>
      <c r="E55" s="80">
        <v>2986</v>
      </c>
    </row>
    <row r="56" spans="1:5" ht="15" thickBot="1">
      <c r="A56" s="79" t="s">
        <v>279</v>
      </c>
      <c r="B56" s="76" t="s">
        <v>280</v>
      </c>
      <c r="C56" s="76" t="s">
        <v>329</v>
      </c>
      <c r="D56" s="76" t="s">
        <v>332</v>
      </c>
      <c r="E56" s="80">
        <v>2241</v>
      </c>
    </row>
    <row r="57" spans="1:5" ht="15" thickBot="1">
      <c r="A57" s="79" t="s">
        <v>279</v>
      </c>
      <c r="B57" s="76" t="s">
        <v>280</v>
      </c>
      <c r="C57" s="76" t="s">
        <v>329</v>
      </c>
      <c r="D57" s="76" t="s">
        <v>408</v>
      </c>
      <c r="E57" s="80">
        <v>2419</v>
      </c>
    </row>
    <row r="58" spans="1:5" ht="15" thickBot="1">
      <c r="A58" s="79" t="s">
        <v>279</v>
      </c>
      <c r="B58" s="76" t="s">
        <v>280</v>
      </c>
      <c r="C58" s="76" t="s">
        <v>329</v>
      </c>
      <c r="D58" s="76" t="s">
        <v>333</v>
      </c>
      <c r="E58" s="80">
        <v>2843</v>
      </c>
    </row>
    <row r="59" spans="1:5" ht="15" thickBot="1">
      <c r="A59" s="79" t="s">
        <v>279</v>
      </c>
      <c r="B59" s="76" t="s">
        <v>280</v>
      </c>
      <c r="C59" s="76" t="s">
        <v>329</v>
      </c>
      <c r="D59" s="76" t="s">
        <v>334</v>
      </c>
      <c r="E59" s="80">
        <v>1683</v>
      </c>
    </row>
    <row r="60" spans="1:5" ht="15" thickBot="1">
      <c r="A60" s="79" t="s">
        <v>279</v>
      </c>
      <c r="B60" s="76" t="s">
        <v>280</v>
      </c>
      <c r="C60" s="76" t="s">
        <v>329</v>
      </c>
      <c r="D60" s="76" t="s">
        <v>335</v>
      </c>
      <c r="E60" s="80">
        <v>4306</v>
      </c>
    </row>
    <row r="61" spans="1:5" ht="15" thickBot="1">
      <c r="A61" s="79" t="s">
        <v>279</v>
      </c>
      <c r="B61" s="76" t="s">
        <v>280</v>
      </c>
      <c r="C61" s="76" t="s">
        <v>329</v>
      </c>
      <c r="D61" s="76" t="s">
        <v>336</v>
      </c>
      <c r="E61" s="81">
        <v>864</v>
      </c>
    </row>
    <row r="62" spans="1:5" ht="15" thickBot="1">
      <c r="A62" s="79" t="s">
        <v>279</v>
      </c>
      <c r="B62" s="76" t="s">
        <v>280</v>
      </c>
      <c r="C62" s="76" t="s">
        <v>329</v>
      </c>
      <c r="D62" s="76" t="s">
        <v>337</v>
      </c>
      <c r="E62" s="80">
        <v>2435</v>
      </c>
    </row>
    <row r="63" spans="1:5" ht="15" thickBot="1">
      <c r="A63" s="79" t="s">
        <v>279</v>
      </c>
      <c r="B63" s="76" t="s">
        <v>280</v>
      </c>
      <c r="C63" s="76" t="s">
        <v>329</v>
      </c>
      <c r="D63" s="76" t="s">
        <v>338</v>
      </c>
      <c r="E63" s="80">
        <v>1266</v>
      </c>
    </row>
    <row r="64" spans="1:5" ht="15" thickBot="1">
      <c r="A64" s="79" t="s">
        <v>279</v>
      </c>
      <c r="B64" s="76" t="s">
        <v>280</v>
      </c>
      <c r="C64" s="76" t="s">
        <v>329</v>
      </c>
      <c r="D64" s="76" t="s">
        <v>339</v>
      </c>
      <c r="E64" s="80">
        <v>1339</v>
      </c>
    </row>
    <row r="65" spans="1:5" ht="15" thickBot="1">
      <c r="A65" s="79" t="s">
        <v>279</v>
      </c>
      <c r="B65" s="76" t="s">
        <v>280</v>
      </c>
      <c r="C65" s="76" t="s">
        <v>329</v>
      </c>
      <c r="D65" s="76" t="s">
        <v>340</v>
      </c>
      <c r="E65" s="80">
        <v>1096</v>
      </c>
    </row>
    <row r="66" spans="1:5" ht="15" thickBot="1">
      <c r="A66" s="79" t="s">
        <v>279</v>
      </c>
      <c r="B66" s="76" t="s">
        <v>280</v>
      </c>
      <c r="C66" s="76" t="s">
        <v>329</v>
      </c>
      <c r="D66" s="76" t="s">
        <v>341</v>
      </c>
      <c r="E66" s="80">
        <v>3131</v>
      </c>
    </row>
    <row r="67" spans="1:5" ht="15" thickBot="1">
      <c r="A67" s="79" t="s">
        <v>279</v>
      </c>
      <c r="B67" s="76" t="s">
        <v>280</v>
      </c>
      <c r="C67" s="76" t="s">
        <v>329</v>
      </c>
      <c r="D67" s="76" t="s">
        <v>342</v>
      </c>
      <c r="E67" s="80">
        <v>1890</v>
      </c>
    </row>
    <row r="68" spans="1:5" ht="15" thickBot="1">
      <c r="A68" s="79" t="s">
        <v>279</v>
      </c>
      <c r="B68" s="76" t="s">
        <v>280</v>
      </c>
      <c r="C68" s="76" t="s">
        <v>329</v>
      </c>
      <c r="D68" s="76" t="s">
        <v>343</v>
      </c>
      <c r="E68" s="80">
        <v>2104</v>
      </c>
    </row>
    <row r="69" spans="1:5" ht="15" thickBot="1">
      <c r="A69" s="79" t="s">
        <v>279</v>
      </c>
      <c r="B69" s="76" t="s">
        <v>280</v>
      </c>
      <c r="C69" s="76" t="s">
        <v>329</v>
      </c>
      <c r="D69" s="76" t="s">
        <v>329</v>
      </c>
      <c r="E69" s="80">
        <v>9057</v>
      </c>
    </row>
    <row r="70" spans="1:5" ht="15" thickBot="1">
      <c r="A70" s="79" t="s">
        <v>279</v>
      </c>
      <c r="B70" s="76" t="s">
        <v>280</v>
      </c>
      <c r="C70" s="76" t="s">
        <v>329</v>
      </c>
      <c r="D70" s="76" t="s">
        <v>344</v>
      </c>
      <c r="E70" s="80">
        <v>1495</v>
      </c>
    </row>
    <row r="71" spans="1:5" ht="15" thickBot="1">
      <c r="A71" s="79" t="s">
        <v>279</v>
      </c>
      <c r="B71" s="76" t="s">
        <v>280</v>
      </c>
      <c r="C71" s="76" t="s">
        <v>345</v>
      </c>
      <c r="D71" s="76" t="s">
        <v>346</v>
      </c>
      <c r="E71" s="80">
        <v>2431</v>
      </c>
    </row>
    <row r="72" spans="1:5" ht="15" thickBot="1">
      <c r="A72" s="79" t="s">
        <v>279</v>
      </c>
      <c r="B72" s="76" t="s">
        <v>280</v>
      </c>
      <c r="C72" s="76" t="s">
        <v>345</v>
      </c>
      <c r="D72" s="76" t="s">
        <v>347</v>
      </c>
      <c r="E72" s="80">
        <v>2989</v>
      </c>
    </row>
    <row r="73" spans="1:5" ht="15" thickBot="1">
      <c r="A73" s="79" t="s">
        <v>279</v>
      </c>
      <c r="B73" s="76" t="s">
        <v>280</v>
      </c>
      <c r="C73" s="76" t="s">
        <v>345</v>
      </c>
      <c r="D73" s="76" t="s">
        <v>348</v>
      </c>
      <c r="E73" s="80">
        <v>1929</v>
      </c>
    </row>
    <row r="74" spans="1:5" ht="15" thickBot="1">
      <c r="A74" s="79" t="s">
        <v>279</v>
      </c>
      <c r="B74" s="76" t="s">
        <v>280</v>
      </c>
      <c r="C74" s="76" t="s">
        <v>345</v>
      </c>
      <c r="D74" s="76" t="s">
        <v>349</v>
      </c>
      <c r="E74" s="80">
        <v>1860</v>
      </c>
    </row>
    <row r="75" spans="1:5" ht="15" thickBot="1">
      <c r="A75" s="79" t="s">
        <v>279</v>
      </c>
      <c r="B75" s="76" t="s">
        <v>280</v>
      </c>
      <c r="C75" s="76" t="s">
        <v>345</v>
      </c>
      <c r="D75" s="76" t="s">
        <v>350</v>
      </c>
      <c r="E75" s="80">
        <v>2529</v>
      </c>
    </row>
    <row r="76" spans="1:5" ht="15" thickBot="1">
      <c r="A76" s="79" t="s">
        <v>279</v>
      </c>
      <c r="B76" s="76" t="s">
        <v>280</v>
      </c>
      <c r="C76" s="76" t="s">
        <v>345</v>
      </c>
      <c r="D76" s="76" t="s">
        <v>351</v>
      </c>
      <c r="E76" s="80">
        <v>2325</v>
      </c>
    </row>
    <row r="77" spans="1:5" ht="15" thickBot="1">
      <c r="A77" s="79" t="s">
        <v>279</v>
      </c>
      <c r="B77" s="76" t="s">
        <v>280</v>
      </c>
      <c r="C77" s="76" t="s">
        <v>345</v>
      </c>
      <c r="D77" s="76" t="s">
        <v>352</v>
      </c>
      <c r="E77" s="80">
        <v>4848</v>
      </c>
    </row>
    <row r="78" spans="1:5" ht="15" thickBot="1">
      <c r="A78" s="79" t="s">
        <v>279</v>
      </c>
      <c r="B78" s="76" t="s">
        <v>280</v>
      </c>
      <c r="C78" s="76" t="s">
        <v>345</v>
      </c>
      <c r="D78" s="76" t="s">
        <v>345</v>
      </c>
      <c r="E78" s="80">
        <v>6671</v>
      </c>
    </row>
    <row r="79" spans="1:5" ht="15" thickBot="1">
      <c r="A79" s="79" t="s">
        <v>279</v>
      </c>
      <c r="B79" s="76" t="s">
        <v>280</v>
      </c>
      <c r="C79" s="76" t="s">
        <v>353</v>
      </c>
      <c r="D79" s="76" t="s">
        <v>354</v>
      </c>
      <c r="E79" s="80">
        <v>2056</v>
      </c>
    </row>
    <row r="80" spans="1:5" ht="15" thickBot="1">
      <c r="A80" s="79" t="s">
        <v>279</v>
      </c>
      <c r="B80" s="76" t="s">
        <v>280</v>
      </c>
      <c r="C80" s="76" t="s">
        <v>353</v>
      </c>
      <c r="D80" s="76" t="s">
        <v>355</v>
      </c>
      <c r="E80" s="80">
        <v>2469</v>
      </c>
    </row>
    <row r="81" spans="1:5" ht="15" thickBot="1">
      <c r="A81" s="79" t="s">
        <v>279</v>
      </c>
      <c r="B81" s="76" t="s">
        <v>280</v>
      </c>
      <c r="C81" s="76" t="s">
        <v>353</v>
      </c>
      <c r="D81" s="76" t="s">
        <v>356</v>
      </c>
      <c r="E81" s="80">
        <v>2307</v>
      </c>
    </row>
    <row r="82" spans="1:5" ht="15" thickBot="1">
      <c r="A82" s="79" t="s">
        <v>279</v>
      </c>
      <c r="B82" s="76" t="s">
        <v>280</v>
      </c>
      <c r="C82" s="76" t="s">
        <v>353</v>
      </c>
      <c r="D82" s="76" t="s">
        <v>357</v>
      </c>
      <c r="E82" s="80">
        <v>2830</v>
      </c>
    </row>
    <row r="83" spans="1:5" ht="15" thickBot="1">
      <c r="A83" s="79" t="s">
        <v>279</v>
      </c>
      <c r="B83" s="76" t="s">
        <v>280</v>
      </c>
      <c r="C83" s="76" t="s">
        <v>353</v>
      </c>
      <c r="D83" s="76" t="s">
        <v>358</v>
      </c>
      <c r="E83" s="80">
        <v>1680</v>
      </c>
    </row>
    <row r="84" spans="1:5" ht="15" thickBot="1">
      <c r="A84" s="79" t="s">
        <v>279</v>
      </c>
      <c r="B84" s="76" t="s">
        <v>280</v>
      </c>
      <c r="C84" s="76" t="s">
        <v>353</v>
      </c>
      <c r="D84" s="76" t="s">
        <v>359</v>
      </c>
      <c r="E84" s="80">
        <v>2873</v>
      </c>
    </row>
    <row r="85" spans="1:5" ht="15" thickBot="1">
      <c r="A85" s="79" t="s">
        <v>279</v>
      </c>
      <c r="B85" s="76" t="s">
        <v>280</v>
      </c>
      <c r="C85" s="76" t="s">
        <v>353</v>
      </c>
      <c r="D85" s="76" t="s">
        <v>360</v>
      </c>
      <c r="E85" s="80">
        <v>2139</v>
      </c>
    </row>
    <row r="86" spans="1:5" ht="15" thickBot="1">
      <c r="A86" s="79" t="s">
        <v>279</v>
      </c>
      <c r="B86" s="76" t="s">
        <v>280</v>
      </c>
      <c r="C86" s="76" t="s">
        <v>353</v>
      </c>
      <c r="D86" s="76" t="s">
        <v>361</v>
      </c>
      <c r="E86" s="80">
        <v>1068</v>
      </c>
    </row>
    <row r="87" spans="1:5" ht="15" thickBot="1">
      <c r="A87" s="79" t="s">
        <v>279</v>
      </c>
      <c r="B87" s="76" t="s">
        <v>280</v>
      </c>
      <c r="C87" s="76" t="s">
        <v>353</v>
      </c>
      <c r="D87" s="76" t="s">
        <v>362</v>
      </c>
      <c r="E87" s="80">
        <v>3247</v>
      </c>
    </row>
    <row r="88" spans="1:5" ht="15" thickBot="1">
      <c r="A88" s="79" t="s">
        <v>279</v>
      </c>
      <c r="B88" s="76" t="s">
        <v>280</v>
      </c>
      <c r="C88" s="76" t="s">
        <v>353</v>
      </c>
      <c r="D88" s="76" t="s">
        <v>363</v>
      </c>
      <c r="E88" s="80">
        <v>2181</v>
      </c>
    </row>
    <row r="89" spans="1:5" ht="15" thickBot="1">
      <c r="A89" s="79" t="s">
        <v>279</v>
      </c>
      <c r="B89" s="76" t="s">
        <v>280</v>
      </c>
      <c r="C89" s="76" t="s">
        <v>353</v>
      </c>
      <c r="D89" s="76" t="s">
        <v>364</v>
      </c>
      <c r="E89" s="80">
        <v>1362</v>
      </c>
    </row>
    <row r="90" spans="1:5" ht="15" thickBot="1">
      <c r="A90" s="79" t="s">
        <v>279</v>
      </c>
      <c r="B90" s="76" t="s">
        <v>280</v>
      </c>
      <c r="C90" s="76" t="s">
        <v>353</v>
      </c>
      <c r="D90" s="76" t="s">
        <v>365</v>
      </c>
      <c r="E90" s="80">
        <v>2145</v>
      </c>
    </row>
    <row r="91" spans="1:5" ht="15" thickBot="1">
      <c r="A91" s="79" t="s">
        <v>279</v>
      </c>
      <c r="B91" s="76" t="s">
        <v>280</v>
      </c>
      <c r="C91" s="76" t="s">
        <v>353</v>
      </c>
      <c r="D91" s="76" t="s">
        <v>366</v>
      </c>
      <c r="E91" s="80">
        <v>1009</v>
      </c>
    </row>
    <row r="92" spans="1:5" ht="15" thickBot="1">
      <c r="A92" s="79" t="s">
        <v>279</v>
      </c>
      <c r="B92" s="76" t="s">
        <v>280</v>
      </c>
      <c r="C92" s="76" t="s">
        <v>353</v>
      </c>
      <c r="D92" s="76" t="s">
        <v>367</v>
      </c>
      <c r="E92" s="80">
        <v>1818</v>
      </c>
    </row>
    <row r="93" spans="1:5" ht="15" thickBot="1">
      <c r="A93" s="79" t="s">
        <v>279</v>
      </c>
      <c r="B93" s="76" t="s">
        <v>280</v>
      </c>
      <c r="C93" s="76" t="s">
        <v>353</v>
      </c>
      <c r="D93" s="76" t="s">
        <v>368</v>
      </c>
      <c r="E93" s="80">
        <v>3419</v>
      </c>
    </row>
    <row r="94" spans="1:5" ht="15" thickBot="1">
      <c r="A94" s="79" t="s">
        <v>279</v>
      </c>
      <c r="B94" s="76" t="s">
        <v>280</v>
      </c>
      <c r="C94" s="76" t="s">
        <v>353</v>
      </c>
      <c r="D94" s="76" t="s">
        <v>353</v>
      </c>
      <c r="E94" s="80">
        <v>5794</v>
      </c>
    </row>
    <row r="95" spans="1:5" ht="15" thickBot="1">
      <c r="A95" s="79" t="s">
        <v>279</v>
      </c>
      <c r="B95" s="76" t="s">
        <v>280</v>
      </c>
      <c r="C95" s="76" t="s">
        <v>353</v>
      </c>
      <c r="D95" s="76" t="s">
        <v>369</v>
      </c>
      <c r="E95" s="81">
        <v>982</v>
      </c>
    </row>
    <row r="96" spans="1:5" ht="15" thickBot="1">
      <c r="A96" s="79" t="s">
        <v>279</v>
      </c>
      <c r="B96" s="76" t="s">
        <v>280</v>
      </c>
      <c r="C96" s="76" t="s">
        <v>370</v>
      </c>
      <c r="D96" s="76" t="s">
        <v>371</v>
      </c>
      <c r="E96" s="80">
        <v>1160</v>
      </c>
    </row>
    <row r="97" spans="1:5" ht="15" thickBot="1">
      <c r="A97" s="79" t="s">
        <v>279</v>
      </c>
      <c r="B97" s="76" t="s">
        <v>280</v>
      </c>
      <c r="C97" s="76" t="s">
        <v>370</v>
      </c>
      <c r="D97" s="76" t="s">
        <v>372</v>
      </c>
      <c r="E97" s="80">
        <v>3941</v>
      </c>
    </row>
    <row r="98" spans="1:5" ht="15" thickBot="1">
      <c r="A98" s="79" t="s">
        <v>279</v>
      </c>
      <c r="B98" s="76" t="s">
        <v>280</v>
      </c>
      <c r="C98" s="76" t="s">
        <v>370</v>
      </c>
      <c r="D98" s="76" t="s">
        <v>373</v>
      </c>
      <c r="E98" s="80">
        <v>2384</v>
      </c>
    </row>
    <row r="99" spans="1:5" ht="15" thickBot="1">
      <c r="A99" s="79" t="s">
        <v>279</v>
      </c>
      <c r="B99" s="76" t="s">
        <v>280</v>
      </c>
      <c r="C99" s="76" t="s">
        <v>370</v>
      </c>
      <c r="D99" s="76" t="s">
        <v>374</v>
      </c>
      <c r="E99" s="80">
        <v>2776</v>
      </c>
    </row>
    <row r="100" spans="1:5" ht="15" thickBot="1">
      <c r="A100" s="79" t="s">
        <v>279</v>
      </c>
      <c r="B100" s="76" t="s">
        <v>280</v>
      </c>
      <c r="C100" s="76" t="s">
        <v>370</v>
      </c>
      <c r="D100" s="76" t="s">
        <v>375</v>
      </c>
      <c r="E100" s="80">
        <v>1490</v>
      </c>
    </row>
    <row r="101" spans="1:5" ht="15" thickBot="1">
      <c r="A101" s="79" t="s">
        <v>279</v>
      </c>
      <c r="B101" s="76" t="s">
        <v>280</v>
      </c>
      <c r="C101" s="76" t="s">
        <v>370</v>
      </c>
      <c r="D101" s="76" t="s">
        <v>376</v>
      </c>
      <c r="E101" s="80">
        <v>1912</v>
      </c>
    </row>
    <row r="102" spans="1:5" ht="15" thickBot="1">
      <c r="A102" s="79" t="s">
        <v>279</v>
      </c>
      <c r="B102" s="76" t="s">
        <v>280</v>
      </c>
      <c r="C102" s="76" t="s">
        <v>370</v>
      </c>
      <c r="D102" s="76" t="s">
        <v>370</v>
      </c>
      <c r="E102" s="80">
        <v>3841</v>
      </c>
    </row>
    <row r="103" spans="1:5" ht="15" thickBot="1">
      <c r="A103" s="79" t="s">
        <v>279</v>
      </c>
      <c r="B103" s="76" t="s">
        <v>280</v>
      </c>
      <c r="C103" s="76" t="s">
        <v>377</v>
      </c>
      <c r="D103" s="76" t="s">
        <v>378</v>
      </c>
      <c r="E103" s="80">
        <v>2556</v>
      </c>
    </row>
    <row r="104" spans="1:5" ht="15" thickBot="1">
      <c r="A104" s="79" t="s">
        <v>279</v>
      </c>
      <c r="B104" s="76" t="s">
        <v>280</v>
      </c>
      <c r="C104" s="76" t="s">
        <v>377</v>
      </c>
      <c r="D104" s="76" t="s">
        <v>379</v>
      </c>
      <c r="E104" s="80">
        <v>2242</v>
      </c>
    </row>
    <row r="105" spans="1:5" ht="15" thickBot="1">
      <c r="A105" s="79" t="s">
        <v>279</v>
      </c>
      <c r="B105" s="76" t="s">
        <v>280</v>
      </c>
      <c r="C105" s="76" t="s">
        <v>377</v>
      </c>
      <c r="D105" s="76" t="s">
        <v>380</v>
      </c>
      <c r="E105" s="80">
        <v>4062</v>
      </c>
    </row>
    <row r="106" spans="1:5" ht="15" thickBot="1">
      <c r="A106" s="79" t="s">
        <v>279</v>
      </c>
      <c r="B106" s="76" t="s">
        <v>280</v>
      </c>
      <c r="C106" s="76" t="s">
        <v>377</v>
      </c>
      <c r="D106" s="76" t="s">
        <v>381</v>
      </c>
      <c r="E106" s="80">
        <v>2080</v>
      </c>
    </row>
    <row r="107" spans="1:5" ht="15" thickBot="1">
      <c r="A107" s="79" t="s">
        <v>279</v>
      </c>
      <c r="B107" s="76" t="s">
        <v>280</v>
      </c>
      <c r="C107" s="76" t="s">
        <v>377</v>
      </c>
      <c r="D107" s="76" t="s">
        <v>382</v>
      </c>
      <c r="E107" s="80">
        <v>3349</v>
      </c>
    </row>
    <row r="108" spans="1:5" ht="15" thickBot="1">
      <c r="A108" s="79" t="s">
        <v>279</v>
      </c>
      <c r="B108" s="76" t="s">
        <v>280</v>
      </c>
      <c r="C108" s="76" t="s">
        <v>377</v>
      </c>
      <c r="D108" s="76" t="s">
        <v>377</v>
      </c>
      <c r="E108" s="80">
        <v>3339</v>
      </c>
    </row>
    <row r="109" spans="1:5" ht="15" thickBot="1">
      <c r="A109" s="79" t="s">
        <v>279</v>
      </c>
      <c r="B109" s="76" t="s">
        <v>280</v>
      </c>
      <c r="C109" s="76" t="s">
        <v>377</v>
      </c>
      <c r="D109" s="76" t="s">
        <v>383</v>
      </c>
      <c r="E109" s="80">
        <v>3951</v>
      </c>
    </row>
    <row r="110" spans="1:5" ht="15" thickBot="1">
      <c r="A110" s="79" t="s">
        <v>279</v>
      </c>
      <c r="B110" s="76" t="s">
        <v>280</v>
      </c>
      <c r="C110" s="76" t="s">
        <v>384</v>
      </c>
      <c r="D110" s="76" t="s">
        <v>385</v>
      </c>
      <c r="E110" s="80">
        <v>1374</v>
      </c>
    </row>
    <row r="111" spans="1:5" ht="15" thickBot="1">
      <c r="A111" s="79" t="s">
        <v>279</v>
      </c>
      <c r="B111" s="76" t="s">
        <v>280</v>
      </c>
      <c r="C111" s="76" t="s">
        <v>384</v>
      </c>
      <c r="D111" s="76" t="s">
        <v>386</v>
      </c>
      <c r="E111" s="80">
        <v>5817</v>
      </c>
    </row>
    <row r="112" spans="1:5" ht="15" thickBot="1">
      <c r="A112" s="79" t="s">
        <v>279</v>
      </c>
      <c r="B112" s="76" t="s">
        <v>280</v>
      </c>
      <c r="C112" s="76" t="s">
        <v>384</v>
      </c>
      <c r="D112" s="76" t="s">
        <v>387</v>
      </c>
      <c r="E112" s="80">
        <v>1906</v>
      </c>
    </row>
    <row r="113" spans="1:5" ht="15" thickBot="1">
      <c r="A113" s="79" t="s">
        <v>279</v>
      </c>
      <c r="B113" s="76" t="s">
        <v>280</v>
      </c>
      <c r="C113" s="76" t="s">
        <v>384</v>
      </c>
      <c r="D113" s="76" t="s">
        <v>388</v>
      </c>
      <c r="E113" s="80">
        <v>1047</v>
      </c>
    </row>
    <row r="114" spans="1:5" ht="15" thickBot="1">
      <c r="A114" s="79" t="s">
        <v>279</v>
      </c>
      <c r="B114" s="76" t="s">
        <v>280</v>
      </c>
      <c r="C114" s="76" t="s">
        <v>384</v>
      </c>
      <c r="D114" s="76" t="s">
        <v>389</v>
      </c>
      <c r="E114" s="80">
        <v>4529</v>
      </c>
    </row>
    <row r="115" spans="1:5" ht="15" thickBot="1">
      <c r="A115" s="79" t="s">
        <v>279</v>
      </c>
      <c r="B115" s="76" t="s">
        <v>280</v>
      </c>
      <c r="C115" s="76" t="s">
        <v>384</v>
      </c>
      <c r="D115" s="76" t="s">
        <v>390</v>
      </c>
      <c r="E115" s="80">
        <v>2996</v>
      </c>
    </row>
    <row r="116" spans="1:5" ht="15" thickBot="1">
      <c r="A116" s="79" t="s">
        <v>279</v>
      </c>
      <c r="B116" s="76" t="s">
        <v>280</v>
      </c>
      <c r="C116" s="76" t="s">
        <v>384</v>
      </c>
      <c r="D116" s="76" t="s">
        <v>391</v>
      </c>
      <c r="E116" s="80">
        <v>3323</v>
      </c>
    </row>
    <row r="117" spans="1:5" ht="15" thickBot="1">
      <c r="A117" s="79" t="s">
        <v>279</v>
      </c>
      <c r="B117" s="76" t="s">
        <v>280</v>
      </c>
      <c r="C117" s="76" t="s">
        <v>384</v>
      </c>
      <c r="D117" s="76" t="s">
        <v>392</v>
      </c>
      <c r="E117" s="80">
        <v>2163</v>
      </c>
    </row>
    <row r="118" spans="1:5" ht="15" thickBot="1">
      <c r="A118" s="79" t="s">
        <v>279</v>
      </c>
      <c r="B118" s="76" t="s">
        <v>280</v>
      </c>
      <c r="C118" s="76" t="s">
        <v>384</v>
      </c>
      <c r="D118" s="76" t="s">
        <v>393</v>
      </c>
      <c r="E118" s="80">
        <v>3356</v>
      </c>
    </row>
    <row r="119" spans="1:5" ht="15" thickBot="1">
      <c r="A119" s="79" t="s">
        <v>279</v>
      </c>
      <c r="B119" s="76" t="s">
        <v>280</v>
      </c>
      <c r="C119" s="76" t="s">
        <v>384</v>
      </c>
      <c r="D119" s="76" t="s">
        <v>394</v>
      </c>
      <c r="E119" s="80">
        <v>7981</v>
      </c>
    </row>
    <row r="120" spans="1:5" ht="15" thickBot="1">
      <c r="A120" s="79" t="s">
        <v>279</v>
      </c>
      <c r="B120" s="76" t="s">
        <v>280</v>
      </c>
      <c r="C120" s="76" t="s">
        <v>384</v>
      </c>
      <c r="D120" s="76" t="s">
        <v>395</v>
      </c>
      <c r="E120" s="80">
        <v>5861</v>
      </c>
    </row>
    <row r="121" spans="1:5" ht="15" thickBot="1">
      <c r="A121" s="79" t="s">
        <v>279</v>
      </c>
      <c r="B121" s="76" t="s">
        <v>280</v>
      </c>
      <c r="C121" s="76" t="s">
        <v>384</v>
      </c>
      <c r="D121" s="76" t="s">
        <v>396</v>
      </c>
      <c r="E121" s="80">
        <v>4095</v>
      </c>
    </row>
    <row r="122" spans="1:5" ht="15" thickBot="1">
      <c r="A122" s="79" t="s">
        <v>279</v>
      </c>
      <c r="B122" s="76" t="s">
        <v>280</v>
      </c>
      <c r="C122" s="76" t="s">
        <v>384</v>
      </c>
      <c r="D122" s="76" t="s">
        <v>397</v>
      </c>
      <c r="E122" s="80">
        <v>1710</v>
      </c>
    </row>
    <row r="123" spans="1:5" ht="15" thickBot="1">
      <c r="A123" s="79" t="s">
        <v>279</v>
      </c>
      <c r="B123" s="76" t="s">
        <v>280</v>
      </c>
      <c r="C123" s="76" t="s">
        <v>384</v>
      </c>
      <c r="D123" s="76" t="s">
        <v>398</v>
      </c>
      <c r="E123" s="80">
        <v>2491</v>
      </c>
    </row>
    <row r="124" spans="1:5" ht="15" thickBot="1">
      <c r="A124" s="79" t="s">
        <v>279</v>
      </c>
      <c r="B124" s="76" t="s">
        <v>280</v>
      </c>
      <c r="C124" s="76" t="s">
        <v>384</v>
      </c>
      <c r="D124" s="76" t="s">
        <v>399</v>
      </c>
      <c r="E124" s="80">
        <v>4349</v>
      </c>
    </row>
    <row r="125" spans="1:5" ht="15" thickBot="1">
      <c r="A125" s="79" t="s">
        <v>279</v>
      </c>
      <c r="B125" s="76" t="s">
        <v>280</v>
      </c>
      <c r="C125" s="76" t="s">
        <v>384</v>
      </c>
      <c r="D125" s="76" t="s">
        <v>400</v>
      </c>
      <c r="E125" s="80">
        <v>3890</v>
      </c>
    </row>
    <row r="126" spans="1:5" ht="15" thickBot="1">
      <c r="A126" s="79" t="s">
        <v>279</v>
      </c>
      <c r="B126" s="76" t="s">
        <v>280</v>
      </c>
      <c r="C126" s="76" t="s">
        <v>384</v>
      </c>
      <c r="D126" s="76" t="s">
        <v>401</v>
      </c>
      <c r="E126" s="80">
        <v>1567</v>
      </c>
    </row>
    <row r="127" spans="1:5" ht="15" thickBot="1">
      <c r="A127" s="79" t="s">
        <v>279</v>
      </c>
      <c r="B127" s="76" t="s">
        <v>280</v>
      </c>
      <c r="C127" s="76" t="s">
        <v>384</v>
      </c>
      <c r="D127" s="76" t="s">
        <v>384</v>
      </c>
      <c r="E127" s="80">
        <v>10597</v>
      </c>
    </row>
    <row r="128" spans="1:5" ht="15" thickBot="1">
      <c r="A128" s="79" t="s">
        <v>279</v>
      </c>
      <c r="B128" s="76" t="s">
        <v>280</v>
      </c>
      <c r="C128" s="76" t="s">
        <v>384</v>
      </c>
      <c r="D128" s="76" t="s">
        <v>402</v>
      </c>
      <c r="E128" s="80">
        <v>2221</v>
      </c>
    </row>
    <row r="129" spans="1:5">
      <c r="A129" s="79" t="s">
        <v>279</v>
      </c>
      <c r="B129" s="76" t="s">
        <v>280</v>
      </c>
      <c r="C129" s="76" t="s">
        <v>403</v>
      </c>
      <c r="D129" s="76" t="s">
        <v>403</v>
      </c>
      <c r="E129" s="80">
        <v>2252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36"/>
  <sheetViews>
    <sheetView topLeftCell="A109" workbookViewId="0">
      <selection activeCell="F121" sqref="F121"/>
    </sheetView>
  </sheetViews>
  <sheetFormatPr defaultColWidth="81.375" defaultRowHeight="14.25"/>
  <cols>
    <col min="1" max="1" width="7.125" bestFit="1" customWidth="1"/>
    <col min="2" max="2" width="44.375" bestFit="1" customWidth="1"/>
    <col min="3" max="3" width="10" bestFit="1" customWidth="1"/>
    <col min="4" max="4" width="5.875" bestFit="1" customWidth="1"/>
    <col min="5" max="5" width="8.625" customWidth="1"/>
  </cols>
  <sheetData>
    <row r="1" spans="1:4" ht="15">
      <c r="A1" s="46" t="s">
        <v>409</v>
      </c>
      <c r="B1" s="46" t="s">
        <v>1</v>
      </c>
      <c r="C1" s="46" t="s">
        <v>410</v>
      </c>
      <c r="D1" s="46" t="s">
        <v>411</v>
      </c>
    </row>
    <row r="2" spans="1:4" ht="15">
      <c r="A2" s="47"/>
      <c r="B2" s="47" t="s">
        <v>432</v>
      </c>
      <c r="C2" s="48">
        <v>5547</v>
      </c>
      <c r="D2" s="48">
        <v>5547</v>
      </c>
    </row>
    <row r="3" spans="1:4" ht="15">
      <c r="A3" s="47" t="s">
        <v>8</v>
      </c>
      <c r="B3" s="47" t="s">
        <v>9</v>
      </c>
      <c r="C3" s="48">
        <v>269</v>
      </c>
      <c r="D3" s="48">
        <v>269</v>
      </c>
    </row>
    <row r="4" spans="1:4" ht="15">
      <c r="A4" s="47" t="s">
        <v>10</v>
      </c>
      <c r="B4" s="47" t="s">
        <v>11</v>
      </c>
      <c r="C4" s="48">
        <v>673</v>
      </c>
      <c r="D4" s="48">
        <v>673</v>
      </c>
    </row>
    <row r="5" spans="1:4" ht="15">
      <c r="A5" s="47" t="s">
        <v>12</v>
      </c>
      <c r="B5" s="47" t="s">
        <v>13</v>
      </c>
      <c r="C5" s="48">
        <v>709</v>
      </c>
      <c r="D5" s="48">
        <v>709</v>
      </c>
    </row>
    <row r="6" spans="1:4" ht="15">
      <c r="A6" s="47" t="s">
        <v>14</v>
      </c>
      <c r="B6" s="47" t="s">
        <v>15</v>
      </c>
      <c r="C6" s="48">
        <v>371</v>
      </c>
      <c r="D6" s="48">
        <v>371</v>
      </c>
    </row>
    <row r="7" spans="1:4" ht="15">
      <c r="A7" s="47" t="s">
        <v>16</v>
      </c>
      <c r="B7" s="47" t="s">
        <v>17</v>
      </c>
      <c r="C7" s="48">
        <v>75</v>
      </c>
      <c r="D7" s="48">
        <v>75</v>
      </c>
    </row>
    <row r="8" spans="1:4" ht="15">
      <c r="A8" s="47" t="s">
        <v>18</v>
      </c>
      <c r="B8" s="47" t="s">
        <v>19</v>
      </c>
      <c r="C8" s="48">
        <v>352</v>
      </c>
      <c r="D8" s="48">
        <v>352</v>
      </c>
    </row>
    <row r="9" spans="1:4" ht="15">
      <c r="A9" s="47" t="s">
        <v>20</v>
      </c>
      <c r="B9" s="47" t="s">
        <v>21</v>
      </c>
      <c r="C9" s="48">
        <v>113</v>
      </c>
      <c r="D9" s="48">
        <v>113</v>
      </c>
    </row>
    <row r="10" spans="1:4" ht="15">
      <c r="A10" s="47" t="s">
        <v>22</v>
      </c>
      <c r="B10" s="47" t="s">
        <v>23</v>
      </c>
      <c r="C10" s="48">
        <v>286</v>
      </c>
      <c r="D10" s="48">
        <v>286</v>
      </c>
    </row>
    <row r="11" spans="1:4" ht="15">
      <c r="A11" s="47" t="s">
        <v>24</v>
      </c>
      <c r="B11" s="47" t="s">
        <v>25</v>
      </c>
      <c r="C11" s="48">
        <v>104</v>
      </c>
      <c r="D11" s="48">
        <v>104</v>
      </c>
    </row>
    <row r="12" spans="1:4" ht="15">
      <c r="A12" s="47" t="s">
        <v>26</v>
      </c>
      <c r="B12" s="47" t="s">
        <v>27</v>
      </c>
      <c r="C12" s="48">
        <v>334</v>
      </c>
      <c r="D12" s="48">
        <v>334</v>
      </c>
    </row>
    <row r="13" spans="1:4" ht="15">
      <c r="A13" s="47" t="s">
        <v>28</v>
      </c>
      <c r="B13" s="47" t="s">
        <v>29</v>
      </c>
      <c r="C13" s="48">
        <v>223</v>
      </c>
      <c r="D13" s="48">
        <v>223</v>
      </c>
    </row>
    <row r="14" spans="1:4" ht="15">
      <c r="A14" s="47" t="s">
        <v>30</v>
      </c>
      <c r="B14" s="47" t="s">
        <v>31</v>
      </c>
      <c r="C14" s="48">
        <v>310</v>
      </c>
      <c r="D14" s="48">
        <v>310</v>
      </c>
    </row>
    <row r="15" spans="1:4" ht="15">
      <c r="A15" s="47" t="s">
        <v>32</v>
      </c>
      <c r="B15" s="47" t="s">
        <v>33</v>
      </c>
      <c r="C15" s="48">
        <v>148</v>
      </c>
      <c r="D15" s="48">
        <v>148</v>
      </c>
    </row>
    <row r="16" spans="1:4" ht="15">
      <c r="A16" s="47" t="s">
        <v>34</v>
      </c>
      <c r="B16" s="47" t="s">
        <v>35</v>
      </c>
      <c r="C16" s="48">
        <v>122</v>
      </c>
      <c r="D16" s="48">
        <v>122</v>
      </c>
    </row>
    <row r="17" spans="1:4" ht="15">
      <c r="A17" s="47" t="s">
        <v>36</v>
      </c>
      <c r="B17" s="47" t="s">
        <v>37</v>
      </c>
      <c r="C17" s="48">
        <v>132</v>
      </c>
      <c r="D17" s="48">
        <v>132</v>
      </c>
    </row>
    <row r="18" spans="1:4" ht="15">
      <c r="A18" s="47" t="s">
        <v>38</v>
      </c>
      <c r="B18" s="47" t="s">
        <v>39</v>
      </c>
      <c r="C18" s="48">
        <v>81</v>
      </c>
      <c r="D18" s="48">
        <v>81</v>
      </c>
    </row>
    <row r="19" spans="1:4" ht="15">
      <c r="A19" s="47" t="s">
        <v>40</v>
      </c>
      <c r="B19" s="47" t="s">
        <v>41</v>
      </c>
      <c r="C19" s="48">
        <v>326</v>
      </c>
      <c r="D19" s="48">
        <v>326</v>
      </c>
    </row>
    <row r="20" spans="1:4" ht="15">
      <c r="A20" s="47" t="s">
        <v>42</v>
      </c>
      <c r="B20" s="47" t="s">
        <v>43</v>
      </c>
      <c r="C20" s="48">
        <v>408</v>
      </c>
      <c r="D20" s="48">
        <v>408</v>
      </c>
    </row>
    <row r="21" spans="1:4" ht="15">
      <c r="A21" s="47" t="s">
        <v>44</v>
      </c>
      <c r="B21" s="47" t="s">
        <v>45</v>
      </c>
      <c r="C21" s="48">
        <v>197</v>
      </c>
      <c r="D21" s="48">
        <v>197</v>
      </c>
    </row>
    <row r="22" spans="1:4" ht="15">
      <c r="A22" s="47" t="s">
        <v>46</v>
      </c>
      <c r="B22" s="47" t="s">
        <v>47</v>
      </c>
      <c r="C22" s="48">
        <v>311</v>
      </c>
      <c r="D22" s="48">
        <v>311</v>
      </c>
    </row>
    <row r="23" spans="1:4" ht="15">
      <c r="A23" s="47" t="s">
        <v>48</v>
      </c>
      <c r="B23" s="47" t="s">
        <v>49</v>
      </c>
      <c r="C23" s="48">
        <v>213</v>
      </c>
      <c r="D23" s="48">
        <v>213</v>
      </c>
    </row>
    <row r="24" spans="1:4" ht="15">
      <c r="A24" s="47"/>
      <c r="B24" s="47"/>
      <c r="C24" s="59">
        <f>SUM(C2:C23,C133,C129)</f>
        <v>12993</v>
      </c>
      <c r="D24" s="48"/>
    </row>
    <row r="25" spans="1:4" ht="15">
      <c r="A25" s="47" t="s">
        <v>63</v>
      </c>
      <c r="B25" s="47" t="s">
        <v>64</v>
      </c>
      <c r="C25" s="48">
        <v>82</v>
      </c>
      <c r="D25" s="48">
        <v>82</v>
      </c>
    </row>
    <row r="26" spans="1:4" ht="15">
      <c r="A26" s="47" t="s">
        <v>65</v>
      </c>
      <c r="B26" s="47" t="s">
        <v>66</v>
      </c>
      <c r="C26" s="48">
        <v>25</v>
      </c>
      <c r="D26" s="48">
        <v>25</v>
      </c>
    </row>
    <row r="27" spans="1:4" ht="15">
      <c r="A27" s="47" t="s">
        <v>67</v>
      </c>
      <c r="B27" s="47" t="s">
        <v>68</v>
      </c>
      <c r="C27" s="48">
        <v>31</v>
      </c>
      <c r="D27" s="48">
        <v>31</v>
      </c>
    </row>
    <row r="28" spans="1:4" ht="15">
      <c r="A28" s="47" t="s">
        <v>69</v>
      </c>
      <c r="B28" s="47" t="s">
        <v>70</v>
      </c>
      <c r="C28" s="48">
        <v>61</v>
      </c>
      <c r="D28" s="48">
        <v>61</v>
      </c>
    </row>
    <row r="29" spans="1:4" ht="15">
      <c r="A29" s="47" t="s">
        <v>71</v>
      </c>
      <c r="B29" s="47" t="s">
        <v>72</v>
      </c>
      <c r="C29" s="48">
        <v>33</v>
      </c>
      <c r="D29" s="48">
        <v>33</v>
      </c>
    </row>
    <row r="30" spans="1:4" ht="15">
      <c r="A30" s="47" t="s">
        <v>73</v>
      </c>
      <c r="B30" s="47" t="s">
        <v>74</v>
      </c>
      <c r="C30" s="48">
        <v>50</v>
      </c>
      <c r="D30" s="48">
        <v>50</v>
      </c>
    </row>
    <row r="31" spans="1:4" ht="15">
      <c r="A31" s="47" t="s">
        <v>75</v>
      </c>
      <c r="B31" s="47" t="s">
        <v>76</v>
      </c>
      <c r="C31" s="48">
        <v>79</v>
      </c>
      <c r="D31" s="48">
        <v>79</v>
      </c>
    </row>
    <row r="32" spans="1:4" ht="15">
      <c r="A32" s="47" t="s">
        <v>77</v>
      </c>
      <c r="B32" s="47" t="s">
        <v>78</v>
      </c>
      <c r="C32" s="48">
        <v>55</v>
      </c>
      <c r="D32" s="48">
        <v>55</v>
      </c>
    </row>
    <row r="33" spans="1:4" ht="15">
      <c r="A33" s="47"/>
      <c r="B33" s="47"/>
      <c r="C33" s="59">
        <f>SUM(C25:C32,C130,C124)</f>
        <v>730</v>
      </c>
      <c r="D33" s="48"/>
    </row>
    <row r="34" spans="1:4" ht="15">
      <c r="A34" s="47" t="s">
        <v>87</v>
      </c>
      <c r="B34" s="47" t="s">
        <v>88</v>
      </c>
      <c r="C34" s="48">
        <v>85</v>
      </c>
      <c r="D34" s="48">
        <v>85</v>
      </c>
    </row>
    <row r="35" spans="1:4" ht="15">
      <c r="A35" s="47" t="s">
        <v>89</v>
      </c>
      <c r="B35" s="47" t="s">
        <v>90</v>
      </c>
      <c r="C35" s="48">
        <v>138</v>
      </c>
      <c r="D35" s="48">
        <v>138</v>
      </c>
    </row>
    <row r="36" spans="1:4" ht="15">
      <c r="A36" s="47" t="s">
        <v>91</v>
      </c>
      <c r="B36" s="47" t="s">
        <v>92</v>
      </c>
      <c r="C36" s="48">
        <v>57</v>
      </c>
      <c r="D36" s="48">
        <v>57</v>
      </c>
    </row>
    <row r="37" spans="1:4" ht="15">
      <c r="A37" s="47" t="s">
        <v>93</v>
      </c>
      <c r="B37" s="47" t="s">
        <v>94</v>
      </c>
      <c r="C37" s="48">
        <v>117</v>
      </c>
      <c r="D37" s="48">
        <v>117</v>
      </c>
    </row>
    <row r="38" spans="1:4" ht="15">
      <c r="A38" s="47" t="s">
        <v>95</v>
      </c>
      <c r="B38" s="47" t="s">
        <v>96</v>
      </c>
      <c r="C38" s="48">
        <v>91</v>
      </c>
      <c r="D38" s="48">
        <v>91</v>
      </c>
    </row>
    <row r="39" spans="1:4" ht="15">
      <c r="A39" s="47" t="s">
        <v>97</v>
      </c>
      <c r="B39" s="47" t="s">
        <v>98</v>
      </c>
      <c r="C39" s="48">
        <v>146</v>
      </c>
      <c r="D39" s="48">
        <v>146</v>
      </c>
    </row>
    <row r="40" spans="1:4" ht="15">
      <c r="A40" s="47" t="s">
        <v>99</v>
      </c>
      <c r="B40" s="47" t="s">
        <v>100</v>
      </c>
      <c r="C40" s="48">
        <v>83</v>
      </c>
      <c r="D40" s="48">
        <v>83</v>
      </c>
    </row>
    <row r="41" spans="1:4" ht="15">
      <c r="A41" s="47" t="s">
        <v>101</v>
      </c>
      <c r="B41" s="47" t="s">
        <v>102</v>
      </c>
      <c r="C41" s="48">
        <v>39</v>
      </c>
      <c r="D41" s="48">
        <v>39</v>
      </c>
    </row>
    <row r="42" spans="1:4" ht="15">
      <c r="A42" s="47" t="s">
        <v>103</v>
      </c>
      <c r="B42" s="47" t="s">
        <v>104</v>
      </c>
      <c r="C42" s="48">
        <v>74</v>
      </c>
      <c r="D42" s="48">
        <v>74</v>
      </c>
    </row>
    <row r="43" spans="1:4" ht="15">
      <c r="A43" s="47" t="s">
        <v>105</v>
      </c>
      <c r="B43" s="47" t="s">
        <v>17</v>
      </c>
      <c r="C43" s="48">
        <v>54</v>
      </c>
      <c r="D43" s="48">
        <v>54</v>
      </c>
    </row>
    <row r="44" spans="1:4" ht="15">
      <c r="A44" s="47" t="s">
        <v>106</v>
      </c>
      <c r="B44" s="47" t="s">
        <v>107</v>
      </c>
      <c r="C44" s="48">
        <v>48</v>
      </c>
      <c r="D44" s="48">
        <v>48</v>
      </c>
    </row>
    <row r="45" spans="1:4" ht="15">
      <c r="A45" s="47" t="s">
        <v>108</v>
      </c>
      <c r="B45" s="47" t="s">
        <v>109</v>
      </c>
      <c r="C45" s="48">
        <v>56</v>
      </c>
      <c r="D45" s="48">
        <v>56</v>
      </c>
    </row>
    <row r="46" spans="1:4" ht="15">
      <c r="A46" s="47"/>
      <c r="B46" s="47"/>
      <c r="C46" s="59">
        <f>SUM(C34:C45,C125,C131)</f>
        <v>1319</v>
      </c>
      <c r="D46" s="48"/>
    </row>
    <row r="47" spans="1:4" ht="15">
      <c r="A47" s="47" t="s">
        <v>117</v>
      </c>
      <c r="B47" s="47" t="s">
        <v>118</v>
      </c>
      <c r="C47" s="48">
        <v>258</v>
      </c>
      <c r="D47" s="48">
        <v>258</v>
      </c>
    </row>
    <row r="48" spans="1:4" ht="15">
      <c r="A48" s="47" t="s">
        <v>119</v>
      </c>
      <c r="B48" s="47" t="s">
        <v>120</v>
      </c>
      <c r="C48" s="48">
        <v>97</v>
      </c>
      <c r="D48" s="48">
        <v>97</v>
      </c>
    </row>
    <row r="49" spans="1:4" ht="15">
      <c r="A49" s="47" t="s">
        <v>121</v>
      </c>
      <c r="B49" s="47" t="s">
        <v>122</v>
      </c>
      <c r="C49" s="48">
        <v>170</v>
      </c>
      <c r="D49" s="48">
        <v>170</v>
      </c>
    </row>
    <row r="50" spans="1:4" ht="15">
      <c r="A50" s="47" t="s">
        <v>123</v>
      </c>
      <c r="B50" s="47" t="s">
        <v>124</v>
      </c>
      <c r="C50" s="48">
        <v>132</v>
      </c>
      <c r="D50" s="48">
        <v>132</v>
      </c>
    </row>
    <row r="51" spans="1:4" ht="15">
      <c r="A51" s="47" t="s">
        <v>125</v>
      </c>
      <c r="B51" s="47" t="s">
        <v>126</v>
      </c>
      <c r="C51" s="48">
        <v>98</v>
      </c>
      <c r="D51" s="48">
        <v>98</v>
      </c>
    </row>
    <row r="52" spans="1:4" ht="15">
      <c r="A52" s="47" t="s">
        <v>127</v>
      </c>
      <c r="B52" s="47" t="s">
        <v>128</v>
      </c>
      <c r="C52" s="48">
        <v>55</v>
      </c>
      <c r="D52" s="48">
        <v>55</v>
      </c>
    </row>
    <row r="53" spans="1:4" ht="15">
      <c r="A53" s="47" t="s">
        <v>129</v>
      </c>
      <c r="B53" s="47" t="s">
        <v>130</v>
      </c>
      <c r="C53" s="48">
        <v>91</v>
      </c>
      <c r="D53" s="48">
        <v>91</v>
      </c>
    </row>
    <row r="54" spans="1:4" ht="15">
      <c r="A54" s="47" t="s">
        <v>131</v>
      </c>
      <c r="B54" s="47" t="s">
        <v>132</v>
      </c>
      <c r="C54" s="48">
        <v>26</v>
      </c>
      <c r="D54" s="48">
        <v>26</v>
      </c>
    </row>
    <row r="55" spans="1:4" ht="15">
      <c r="A55" s="47" t="s">
        <v>133</v>
      </c>
      <c r="B55" s="47" t="s">
        <v>134</v>
      </c>
      <c r="C55" s="48">
        <v>70</v>
      </c>
      <c r="D55" s="48">
        <v>70</v>
      </c>
    </row>
    <row r="56" spans="1:4" ht="15">
      <c r="A56" s="47" t="s">
        <v>135</v>
      </c>
      <c r="B56" s="47" t="s">
        <v>74</v>
      </c>
      <c r="C56" s="48">
        <v>35</v>
      </c>
      <c r="D56" s="48">
        <v>35</v>
      </c>
    </row>
    <row r="57" spans="1:4" ht="15">
      <c r="A57" s="47" t="s">
        <v>136</v>
      </c>
      <c r="B57" s="47" t="s">
        <v>137</v>
      </c>
      <c r="C57" s="48">
        <v>22</v>
      </c>
      <c r="D57" s="48">
        <v>22</v>
      </c>
    </row>
    <row r="58" spans="1:4" ht="15">
      <c r="A58" s="47" t="s">
        <v>138</v>
      </c>
      <c r="B58" s="47" t="s">
        <v>139</v>
      </c>
      <c r="C58" s="48">
        <v>29</v>
      </c>
      <c r="D58" s="48">
        <v>29</v>
      </c>
    </row>
    <row r="59" spans="1:4" ht="15">
      <c r="A59" s="47" t="s">
        <v>140</v>
      </c>
      <c r="B59" s="47" t="s">
        <v>141</v>
      </c>
      <c r="C59" s="48">
        <v>89</v>
      </c>
      <c r="D59" s="48">
        <v>89</v>
      </c>
    </row>
    <row r="60" spans="1:4" ht="15">
      <c r="A60" s="47" t="s">
        <v>142</v>
      </c>
      <c r="B60" s="47" t="s">
        <v>143</v>
      </c>
      <c r="C60" s="48">
        <v>68</v>
      </c>
      <c r="D60" s="48">
        <v>68</v>
      </c>
    </row>
    <row r="61" spans="1:4" ht="15">
      <c r="A61" s="47" t="s">
        <v>144</v>
      </c>
      <c r="B61" s="47" t="s">
        <v>145</v>
      </c>
      <c r="C61" s="48">
        <v>88</v>
      </c>
      <c r="D61" s="48">
        <v>88</v>
      </c>
    </row>
    <row r="62" spans="1:4">
      <c r="C62" s="60">
        <f>SUM(C47:C61,C132,C118)</f>
        <v>1725</v>
      </c>
    </row>
    <row r="63" spans="1:4" ht="15">
      <c r="A63" s="47" t="s">
        <v>151</v>
      </c>
      <c r="B63" s="47" t="s">
        <v>152</v>
      </c>
      <c r="C63" s="48">
        <v>88</v>
      </c>
      <c r="D63" s="48">
        <v>88</v>
      </c>
    </row>
    <row r="64" spans="1:4" ht="15">
      <c r="A64" s="47" t="s">
        <v>153</v>
      </c>
      <c r="B64" s="47" t="s">
        <v>154</v>
      </c>
      <c r="C64" s="48">
        <v>112</v>
      </c>
      <c r="D64" s="48">
        <v>112</v>
      </c>
    </row>
    <row r="65" spans="1:4" ht="15">
      <c r="A65" s="47" t="s">
        <v>155</v>
      </c>
      <c r="B65" s="47" t="s">
        <v>156</v>
      </c>
      <c r="C65" s="48">
        <v>57</v>
      </c>
      <c r="D65" s="48">
        <v>57</v>
      </c>
    </row>
    <row r="66" spans="1:4" ht="15">
      <c r="A66" s="47" t="s">
        <v>157</v>
      </c>
      <c r="B66" s="47" t="s">
        <v>158</v>
      </c>
      <c r="C66" s="48">
        <v>44</v>
      </c>
      <c r="D66" s="48">
        <v>44</v>
      </c>
    </row>
    <row r="67" spans="1:4" ht="15">
      <c r="A67" s="47" t="s">
        <v>159</v>
      </c>
      <c r="B67" s="47" t="s">
        <v>160</v>
      </c>
      <c r="C67" s="48">
        <v>70</v>
      </c>
      <c r="D67" s="48">
        <v>70</v>
      </c>
    </row>
    <row r="68" spans="1:4" ht="15">
      <c r="A68" s="47" t="s">
        <v>161</v>
      </c>
      <c r="B68" s="47" t="s">
        <v>162</v>
      </c>
      <c r="C68" s="48">
        <v>69</v>
      </c>
      <c r="D68" s="48">
        <v>69</v>
      </c>
    </row>
    <row r="69" spans="1:4" ht="15">
      <c r="A69" s="47" t="s">
        <v>163</v>
      </c>
      <c r="B69" s="47" t="s">
        <v>164</v>
      </c>
      <c r="C69" s="48">
        <v>151</v>
      </c>
      <c r="D69" s="48">
        <v>151</v>
      </c>
    </row>
    <row r="70" spans="1:4" ht="15">
      <c r="A70" s="47"/>
      <c r="B70" s="47"/>
      <c r="C70" s="59">
        <f>SUM(C63:C69,C119)</f>
        <v>833</v>
      </c>
      <c r="D70" s="48"/>
    </row>
    <row r="71" spans="1:4" ht="15">
      <c r="A71" s="47" t="s">
        <v>168</v>
      </c>
      <c r="B71" s="47" t="s">
        <v>169</v>
      </c>
      <c r="C71" s="48">
        <v>52</v>
      </c>
      <c r="D71" s="48">
        <v>52</v>
      </c>
    </row>
    <row r="72" spans="1:4" ht="15">
      <c r="A72" s="47" t="s">
        <v>170</v>
      </c>
      <c r="B72" s="47" t="s">
        <v>171</v>
      </c>
      <c r="C72" s="48">
        <v>61</v>
      </c>
      <c r="D72" s="48">
        <v>61</v>
      </c>
    </row>
    <row r="73" spans="1:4" ht="15">
      <c r="A73" s="47" t="s">
        <v>172</v>
      </c>
      <c r="B73" s="47" t="s">
        <v>173</v>
      </c>
      <c r="C73" s="48">
        <v>61</v>
      </c>
      <c r="D73" s="48">
        <v>61</v>
      </c>
    </row>
    <row r="74" spans="1:4" ht="15">
      <c r="A74" s="47" t="s">
        <v>174</v>
      </c>
      <c r="B74" s="47" t="s">
        <v>175</v>
      </c>
      <c r="C74" s="48">
        <v>57</v>
      </c>
      <c r="D74" s="48">
        <v>57</v>
      </c>
    </row>
    <row r="75" spans="1:4" ht="15">
      <c r="A75" s="47" t="s">
        <v>176</v>
      </c>
      <c r="B75" s="47" t="s">
        <v>177</v>
      </c>
      <c r="C75" s="48">
        <v>31</v>
      </c>
      <c r="D75" s="48">
        <v>31</v>
      </c>
    </row>
    <row r="76" spans="1:4" ht="15">
      <c r="A76" s="47" t="s">
        <v>178</v>
      </c>
      <c r="B76" s="47" t="s">
        <v>179</v>
      </c>
      <c r="C76" s="48">
        <v>45</v>
      </c>
      <c r="D76" s="48">
        <v>45</v>
      </c>
    </row>
    <row r="77" spans="1:4" ht="15">
      <c r="A77" s="47" t="s">
        <v>180</v>
      </c>
      <c r="B77" s="47" t="s">
        <v>181</v>
      </c>
      <c r="C77" s="48">
        <v>134</v>
      </c>
      <c r="D77" s="48">
        <v>134</v>
      </c>
    </row>
    <row r="78" spans="1:4" ht="15">
      <c r="A78" s="47" t="s">
        <v>182</v>
      </c>
      <c r="B78" s="47" t="s">
        <v>183</v>
      </c>
      <c r="C78" s="48">
        <v>23</v>
      </c>
      <c r="D78" s="48">
        <v>23</v>
      </c>
    </row>
    <row r="79" spans="1:4" ht="15">
      <c r="A79" s="47" t="s">
        <v>184</v>
      </c>
      <c r="B79" s="47" t="s">
        <v>185</v>
      </c>
      <c r="C79" s="48">
        <v>94</v>
      </c>
      <c r="D79" s="48">
        <v>94</v>
      </c>
    </row>
    <row r="80" spans="1:4" ht="15">
      <c r="A80" s="47" t="s">
        <v>186</v>
      </c>
      <c r="B80" s="47" t="s">
        <v>187</v>
      </c>
      <c r="C80" s="48">
        <v>45</v>
      </c>
      <c r="D80" s="48">
        <v>45</v>
      </c>
    </row>
    <row r="81" spans="1:4" ht="15">
      <c r="A81" s="47" t="s">
        <v>188</v>
      </c>
      <c r="B81" s="47" t="s">
        <v>189</v>
      </c>
      <c r="C81" s="48">
        <v>19</v>
      </c>
      <c r="D81" s="48">
        <v>19</v>
      </c>
    </row>
    <row r="82" spans="1:4" ht="15">
      <c r="A82" s="47" t="s">
        <v>190</v>
      </c>
      <c r="B82" s="47" t="s">
        <v>191</v>
      </c>
      <c r="C82" s="48">
        <v>77</v>
      </c>
      <c r="D82" s="48">
        <v>77</v>
      </c>
    </row>
    <row r="83" spans="1:4" ht="15">
      <c r="A83" s="47" t="s">
        <v>192</v>
      </c>
      <c r="B83" s="47" t="s">
        <v>193</v>
      </c>
      <c r="C83" s="48">
        <v>22</v>
      </c>
      <c r="D83" s="48">
        <v>22</v>
      </c>
    </row>
    <row r="84" spans="1:4" ht="15">
      <c r="A84" s="47" t="s">
        <v>194</v>
      </c>
      <c r="B84" s="47" t="s">
        <v>195</v>
      </c>
      <c r="C84" s="48">
        <v>38</v>
      </c>
      <c r="D84" s="48">
        <v>38</v>
      </c>
    </row>
    <row r="85" spans="1:4" ht="15">
      <c r="A85" s="47" t="s">
        <v>196</v>
      </c>
      <c r="B85" s="47" t="s">
        <v>197</v>
      </c>
      <c r="C85" s="48">
        <v>67</v>
      </c>
      <c r="D85" s="48">
        <v>67</v>
      </c>
    </row>
    <row r="86" spans="1:4" ht="15">
      <c r="A86" s="47"/>
      <c r="B86" s="47"/>
      <c r="C86" s="59">
        <f>SUM(C71:C85,C120,C126)</f>
        <v>1070</v>
      </c>
      <c r="D86" s="48"/>
    </row>
    <row r="87" spans="1:4" ht="15">
      <c r="A87" s="47" t="s">
        <v>203</v>
      </c>
      <c r="B87" s="47" t="s">
        <v>204</v>
      </c>
      <c r="C87" s="48">
        <v>23</v>
      </c>
      <c r="D87" s="48">
        <v>23</v>
      </c>
    </row>
    <row r="88" spans="1:4" ht="15">
      <c r="A88" s="47" t="s">
        <v>205</v>
      </c>
      <c r="B88" s="47" t="s">
        <v>206</v>
      </c>
      <c r="C88" s="48">
        <v>32</v>
      </c>
      <c r="D88" s="48">
        <v>32</v>
      </c>
    </row>
    <row r="89" spans="1:4" ht="15">
      <c r="A89" s="47" t="s">
        <v>207</v>
      </c>
      <c r="B89" s="47" t="s">
        <v>208</v>
      </c>
      <c r="C89" s="48">
        <v>66</v>
      </c>
      <c r="D89" s="48">
        <v>66</v>
      </c>
    </row>
    <row r="90" spans="1:4" ht="15">
      <c r="A90" s="47" t="s">
        <v>209</v>
      </c>
      <c r="B90" s="47" t="s">
        <v>210</v>
      </c>
      <c r="C90" s="48">
        <v>45</v>
      </c>
      <c r="D90" s="48">
        <v>45</v>
      </c>
    </row>
    <row r="91" spans="1:4" ht="15">
      <c r="A91" s="47" t="s">
        <v>211</v>
      </c>
      <c r="B91" s="47" t="s">
        <v>212</v>
      </c>
      <c r="C91" s="48">
        <v>31</v>
      </c>
      <c r="D91" s="48">
        <v>31</v>
      </c>
    </row>
    <row r="92" spans="1:4" ht="15">
      <c r="A92" s="47" t="s">
        <v>213</v>
      </c>
      <c r="B92" s="47" t="s">
        <v>214</v>
      </c>
      <c r="C92" s="48">
        <v>52</v>
      </c>
      <c r="D92" s="48">
        <v>52</v>
      </c>
    </row>
    <row r="93" spans="1:4" ht="15">
      <c r="A93" s="47"/>
      <c r="B93" s="47"/>
      <c r="C93" s="59">
        <f>SUM(C87:C92,C121)</f>
        <v>363</v>
      </c>
      <c r="D93" s="48"/>
    </row>
    <row r="94" spans="1:4" ht="15">
      <c r="A94" s="47" t="s">
        <v>218</v>
      </c>
      <c r="B94" s="47" t="s">
        <v>219</v>
      </c>
      <c r="C94" s="48">
        <v>12</v>
      </c>
      <c r="D94" s="48">
        <v>12</v>
      </c>
    </row>
    <row r="95" spans="1:4" ht="15">
      <c r="A95" s="47" t="s">
        <v>220</v>
      </c>
      <c r="B95" s="47" t="s">
        <v>221</v>
      </c>
      <c r="C95" s="48">
        <v>184</v>
      </c>
      <c r="D95" s="48">
        <v>184</v>
      </c>
    </row>
    <row r="96" spans="1:4" ht="15">
      <c r="A96" s="47" t="s">
        <v>222</v>
      </c>
      <c r="B96" s="47" t="s">
        <v>223</v>
      </c>
      <c r="C96" s="48">
        <v>15</v>
      </c>
      <c r="D96" s="48">
        <v>15</v>
      </c>
    </row>
    <row r="97" spans="1:4" ht="15">
      <c r="A97" s="47" t="s">
        <v>224</v>
      </c>
      <c r="B97" s="47" t="s">
        <v>225</v>
      </c>
      <c r="C97" s="48">
        <v>10</v>
      </c>
      <c r="D97" s="48">
        <v>10</v>
      </c>
    </row>
    <row r="98" spans="1:4" ht="15">
      <c r="A98" s="47" t="s">
        <v>226</v>
      </c>
      <c r="B98" s="47" t="s">
        <v>227</v>
      </c>
      <c r="C98" s="48">
        <v>105</v>
      </c>
      <c r="D98" s="48">
        <v>105</v>
      </c>
    </row>
    <row r="99" spans="1:4" ht="15">
      <c r="A99" s="47" t="s">
        <v>228</v>
      </c>
      <c r="B99" s="47" t="s">
        <v>229</v>
      </c>
      <c r="C99" s="48">
        <v>30</v>
      </c>
      <c r="D99" s="48">
        <v>30</v>
      </c>
    </row>
    <row r="100" spans="1:4" ht="15">
      <c r="A100" s="47" t="s">
        <v>230</v>
      </c>
      <c r="B100" s="47" t="s">
        <v>231</v>
      </c>
      <c r="C100" s="48">
        <v>126</v>
      </c>
      <c r="D100" s="48">
        <v>126</v>
      </c>
    </row>
    <row r="101" spans="1:4" ht="15">
      <c r="A101" s="47" t="s">
        <v>232</v>
      </c>
      <c r="B101" s="47" t="s">
        <v>233</v>
      </c>
      <c r="C101" s="48">
        <v>36</v>
      </c>
      <c r="D101" s="48">
        <v>36</v>
      </c>
    </row>
    <row r="102" spans="1:4" ht="15">
      <c r="A102" s="47" t="s">
        <v>234</v>
      </c>
      <c r="B102" s="47" t="s">
        <v>235</v>
      </c>
      <c r="C102" s="48">
        <v>56</v>
      </c>
      <c r="D102" s="48">
        <v>56</v>
      </c>
    </row>
    <row r="103" spans="1:4" ht="15">
      <c r="A103" s="47" t="s">
        <v>236</v>
      </c>
      <c r="B103" s="47" t="s">
        <v>237</v>
      </c>
      <c r="C103" s="48">
        <v>330</v>
      </c>
      <c r="D103" s="48">
        <v>330</v>
      </c>
    </row>
    <row r="104" spans="1:4" ht="15">
      <c r="A104" s="47" t="s">
        <v>238</v>
      </c>
      <c r="B104" s="47" t="s">
        <v>239</v>
      </c>
      <c r="C104" s="48">
        <v>125</v>
      </c>
      <c r="D104" s="48">
        <v>125</v>
      </c>
    </row>
    <row r="105" spans="1:4" ht="15">
      <c r="A105" s="47" t="s">
        <v>240</v>
      </c>
      <c r="B105" s="47" t="s">
        <v>241</v>
      </c>
      <c r="C105" s="48">
        <v>64</v>
      </c>
      <c r="D105" s="48">
        <v>64</v>
      </c>
    </row>
    <row r="106" spans="1:4" ht="15">
      <c r="A106" s="47" t="s">
        <v>242</v>
      </c>
      <c r="B106" s="47" t="s">
        <v>243</v>
      </c>
      <c r="C106" s="48">
        <v>26</v>
      </c>
      <c r="D106" s="48">
        <v>26</v>
      </c>
    </row>
    <row r="107" spans="1:4" ht="15">
      <c r="A107" s="47" t="s">
        <v>244</v>
      </c>
      <c r="B107" s="47" t="s">
        <v>245</v>
      </c>
      <c r="C107" s="48">
        <v>84</v>
      </c>
      <c r="D107" s="48">
        <v>84</v>
      </c>
    </row>
    <row r="108" spans="1:4" ht="15">
      <c r="A108" s="47" t="s">
        <v>246</v>
      </c>
      <c r="B108" s="47" t="s">
        <v>247</v>
      </c>
      <c r="C108" s="48">
        <v>104</v>
      </c>
      <c r="D108" s="48">
        <v>104</v>
      </c>
    </row>
    <row r="109" spans="1:4" ht="15">
      <c r="A109" s="47" t="s">
        <v>248</v>
      </c>
      <c r="B109" s="47" t="s">
        <v>249</v>
      </c>
      <c r="C109" s="48">
        <v>81</v>
      </c>
      <c r="D109" s="48">
        <v>81</v>
      </c>
    </row>
    <row r="110" spans="1:4" ht="15">
      <c r="A110" s="47" t="s">
        <v>250</v>
      </c>
      <c r="B110" s="47" t="s">
        <v>251</v>
      </c>
      <c r="C110" s="48">
        <v>13</v>
      </c>
      <c r="D110" s="48">
        <v>13</v>
      </c>
    </row>
    <row r="111" spans="1:4" ht="15">
      <c r="A111" s="47"/>
      <c r="B111" s="47"/>
      <c r="C111" s="59">
        <f>SUM(C94:C110,C123,C127)</f>
        <v>1785</v>
      </c>
      <c r="D111" s="48"/>
    </row>
    <row r="112" spans="1:4" ht="15">
      <c r="A112" s="47" t="s">
        <v>257</v>
      </c>
      <c r="B112" s="47" t="s">
        <v>258</v>
      </c>
      <c r="C112" s="48">
        <v>54</v>
      </c>
      <c r="D112" s="48">
        <v>54</v>
      </c>
    </row>
    <row r="113" spans="1:4" ht="15">
      <c r="A113" s="47" t="s">
        <v>259</v>
      </c>
      <c r="B113" s="47" t="s">
        <v>260</v>
      </c>
      <c r="C113" s="48">
        <v>51</v>
      </c>
      <c r="D113" s="48">
        <v>51</v>
      </c>
    </row>
    <row r="114" spans="1:4" ht="15">
      <c r="A114" s="47" t="s">
        <v>261</v>
      </c>
      <c r="B114" s="47" t="s">
        <v>262</v>
      </c>
      <c r="C114" s="48">
        <v>91</v>
      </c>
      <c r="D114" s="48">
        <v>91</v>
      </c>
    </row>
    <row r="115" spans="1:4" ht="15">
      <c r="A115" s="47" t="s">
        <v>263</v>
      </c>
      <c r="B115" s="47" t="s">
        <v>264</v>
      </c>
      <c r="C115" s="48">
        <v>57</v>
      </c>
      <c r="D115" s="48">
        <v>57</v>
      </c>
    </row>
    <row r="116" spans="1:4" ht="15">
      <c r="A116" s="47" t="s">
        <v>265</v>
      </c>
      <c r="B116" s="47" t="s">
        <v>266</v>
      </c>
      <c r="C116" s="48">
        <v>103</v>
      </c>
      <c r="D116" s="48">
        <v>103</v>
      </c>
    </row>
    <row r="117" spans="1:4" ht="15">
      <c r="A117" s="47"/>
      <c r="B117" s="47"/>
      <c r="C117" s="59">
        <f>SUM(C112:C116,C128,C122,C134)</f>
        <v>616</v>
      </c>
      <c r="D117" s="48"/>
    </row>
    <row r="118" spans="1:4" ht="15">
      <c r="A118" s="47" t="s">
        <v>146</v>
      </c>
      <c r="B118" s="57" t="s">
        <v>147</v>
      </c>
      <c r="C118" s="58">
        <v>342</v>
      </c>
      <c r="D118" s="48">
        <v>342</v>
      </c>
    </row>
    <row r="119" spans="1:4" ht="15">
      <c r="A119" s="47" t="s">
        <v>165</v>
      </c>
      <c r="B119" s="57" t="s">
        <v>166</v>
      </c>
      <c r="C119" s="58">
        <v>242</v>
      </c>
      <c r="D119" s="48">
        <v>242</v>
      </c>
    </row>
    <row r="120" spans="1:4" ht="15">
      <c r="A120" s="47" t="s">
        <v>198</v>
      </c>
      <c r="B120" s="57" t="s">
        <v>199</v>
      </c>
      <c r="C120" s="58">
        <v>212</v>
      </c>
      <c r="D120" s="48">
        <v>212</v>
      </c>
    </row>
    <row r="121" spans="1:4" ht="15">
      <c r="A121" s="47" t="s">
        <v>215</v>
      </c>
      <c r="B121" s="57" t="s">
        <v>216</v>
      </c>
      <c r="C121" s="58">
        <v>114</v>
      </c>
      <c r="D121" s="48">
        <v>114</v>
      </c>
    </row>
    <row r="122" spans="1:4" ht="15">
      <c r="A122" s="47" t="s">
        <v>267</v>
      </c>
      <c r="B122" s="57" t="s">
        <v>268</v>
      </c>
      <c r="C122" s="58">
        <v>92</v>
      </c>
      <c r="D122" s="48">
        <v>92</v>
      </c>
    </row>
    <row r="123" spans="1:4" ht="15">
      <c r="A123" s="47" t="s">
        <v>252</v>
      </c>
      <c r="B123" s="57" t="s">
        <v>253</v>
      </c>
      <c r="C123" s="58">
        <v>358</v>
      </c>
      <c r="D123" s="48">
        <v>358</v>
      </c>
    </row>
    <row r="124" spans="1:4" ht="15">
      <c r="A124" s="47" t="s">
        <v>81</v>
      </c>
      <c r="B124" s="57" t="s">
        <v>82</v>
      </c>
      <c r="C124" s="58">
        <v>12</v>
      </c>
      <c r="D124" s="48">
        <v>12</v>
      </c>
    </row>
    <row r="125" spans="1:4" ht="15">
      <c r="A125" s="47" t="s">
        <v>112</v>
      </c>
      <c r="B125" s="57" t="s">
        <v>113</v>
      </c>
      <c r="C125" s="58">
        <v>43</v>
      </c>
      <c r="D125" s="48">
        <v>43</v>
      </c>
    </row>
    <row r="126" spans="1:4" ht="15">
      <c r="A126" s="47" t="s">
        <v>200</v>
      </c>
      <c r="B126" s="57" t="s">
        <v>201</v>
      </c>
      <c r="C126" s="58">
        <v>32</v>
      </c>
      <c r="D126" s="48">
        <v>32</v>
      </c>
    </row>
    <row r="127" spans="1:4" ht="15">
      <c r="A127" s="47" t="s">
        <v>254</v>
      </c>
      <c r="B127" s="57" t="s">
        <v>255</v>
      </c>
      <c r="C127" s="58">
        <v>26</v>
      </c>
      <c r="D127" s="48">
        <v>26</v>
      </c>
    </row>
    <row r="128" spans="1:4" ht="15">
      <c r="A128" s="47" t="s">
        <v>269</v>
      </c>
      <c r="B128" s="47" t="s">
        <v>270</v>
      </c>
      <c r="C128" s="48">
        <v>146</v>
      </c>
      <c r="D128" s="48">
        <v>146</v>
      </c>
    </row>
    <row r="129" spans="1:5" ht="15">
      <c r="A129" s="102" t="s">
        <v>55</v>
      </c>
      <c r="B129" s="102" t="s">
        <v>56</v>
      </c>
      <c r="C129" s="103">
        <v>1338</v>
      </c>
      <c r="D129" s="103">
        <v>1338</v>
      </c>
    </row>
    <row r="130" spans="1:5" ht="15">
      <c r="A130" s="47" t="s">
        <v>83</v>
      </c>
      <c r="B130" s="57" t="s">
        <v>84</v>
      </c>
      <c r="C130" s="58">
        <v>302</v>
      </c>
      <c r="D130" s="48">
        <v>302</v>
      </c>
    </row>
    <row r="131" spans="1:5" ht="15">
      <c r="A131" s="47" t="s">
        <v>114</v>
      </c>
      <c r="B131" s="57" t="s">
        <v>115</v>
      </c>
      <c r="C131" s="58">
        <v>288</v>
      </c>
      <c r="D131" s="48">
        <v>288</v>
      </c>
    </row>
    <row r="132" spans="1:5" ht="15">
      <c r="A132" s="47" t="s">
        <v>148</v>
      </c>
      <c r="B132" s="57" t="s">
        <v>149</v>
      </c>
      <c r="C132" s="58">
        <v>55</v>
      </c>
      <c r="D132" s="48">
        <v>55</v>
      </c>
    </row>
    <row r="133" spans="1:5" ht="15">
      <c r="A133" s="47" t="s">
        <v>59</v>
      </c>
      <c r="B133" s="57" t="s">
        <v>60</v>
      </c>
      <c r="C133" s="58">
        <v>351</v>
      </c>
      <c r="D133" s="48">
        <v>351</v>
      </c>
    </row>
    <row r="134" spans="1:5" ht="15">
      <c r="A134" s="47" t="s">
        <v>412</v>
      </c>
      <c r="B134" s="57" t="s">
        <v>413</v>
      </c>
      <c r="C134" s="58">
        <v>22</v>
      </c>
      <c r="D134" s="48">
        <v>22</v>
      </c>
    </row>
    <row r="135" spans="1:5">
      <c r="D135">
        <f>SUM(D3:D134)</f>
        <v>15887</v>
      </c>
    </row>
    <row r="136" spans="1:5" ht="15">
      <c r="B136" s="56" t="s">
        <v>273</v>
      </c>
      <c r="D136">
        <f>SUM(D2:D134)</f>
        <v>21434</v>
      </c>
      <c r="E136">
        <f>SUM(D2:D134)</f>
        <v>21434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T133"/>
  <sheetViews>
    <sheetView workbookViewId="0">
      <pane xSplit="2" ySplit="1" topLeftCell="C110" activePane="bottomRight" state="frozen"/>
      <selection pane="topRight" activeCell="C1" sqref="C1"/>
      <selection pane="bottomLeft" activeCell="A2" sqref="A2"/>
      <selection pane="bottomRight" activeCell="S128" sqref="S128"/>
    </sheetView>
  </sheetViews>
  <sheetFormatPr defaultRowHeight="14.25"/>
  <cols>
    <col min="1" max="1" width="7.125" bestFit="1" customWidth="1"/>
    <col min="2" max="2" width="30.875" bestFit="1" customWidth="1"/>
    <col min="3" max="3" width="10" bestFit="1" customWidth="1"/>
    <col min="4" max="4" width="3.875" bestFit="1" customWidth="1"/>
    <col min="5" max="5" width="4.875" bestFit="1" customWidth="1"/>
    <col min="6" max="6" width="4.25" bestFit="1" customWidth="1"/>
    <col min="7" max="7" width="5.875" bestFit="1" customWidth="1"/>
    <col min="8" max="9" width="3.75" bestFit="1" customWidth="1"/>
    <col min="10" max="10" width="4" bestFit="1" customWidth="1"/>
    <col min="11" max="11" width="3.875" bestFit="1" customWidth="1"/>
    <col min="12" max="12" width="3.125" bestFit="1" customWidth="1"/>
    <col min="13" max="13" width="3.875" bestFit="1" customWidth="1"/>
    <col min="14" max="14" width="3.125" bestFit="1" customWidth="1"/>
    <col min="15" max="15" width="3.875" bestFit="1" customWidth="1"/>
    <col min="16" max="16" width="4.125" bestFit="1" customWidth="1"/>
    <col min="17" max="17" width="4" bestFit="1" customWidth="1"/>
    <col min="18" max="18" width="3.375" bestFit="1" customWidth="1"/>
  </cols>
  <sheetData>
    <row r="1" spans="1:20" ht="15">
      <c r="A1" s="49" t="s">
        <v>409</v>
      </c>
      <c r="B1" s="49" t="s">
        <v>1</v>
      </c>
      <c r="C1" s="49" t="s">
        <v>410</v>
      </c>
      <c r="D1" s="49" t="s">
        <v>414</v>
      </c>
      <c r="E1" s="53" t="s">
        <v>415</v>
      </c>
      <c r="F1" s="49" t="s">
        <v>416</v>
      </c>
      <c r="G1" s="53" t="s">
        <v>417</v>
      </c>
      <c r="H1" s="49" t="s">
        <v>418</v>
      </c>
      <c r="I1" s="49" t="s">
        <v>419</v>
      </c>
      <c r="J1" s="49" t="s">
        <v>420</v>
      </c>
      <c r="K1" s="49" t="s">
        <v>421</v>
      </c>
      <c r="L1" s="49" t="s">
        <v>422</v>
      </c>
      <c r="M1" s="49" t="s">
        <v>423</v>
      </c>
      <c r="N1" s="49" t="s">
        <v>424</v>
      </c>
      <c r="O1" s="49" t="s">
        <v>425</v>
      </c>
      <c r="P1" s="49" t="s">
        <v>426</v>
      </c>
      <c r="Q1" s="49" t="s">
        <v>427</v>
      </c>
      <c r="R1" s="49" t="s">
        <v>431</v>
      </c>
      <c r="S1" s="55" t="s">
        <v>428</v>
      </c>
      <c r="T1" s="55" t="s">
        <v>429</v>
      </c>
    </row>
    <row r="2" spans="1:20" ht="15">
      <c r="A2" s="50" t="s">
        <v>8</v>
      </c>
      <c r="B2" s="50" t="s">
        <v>9</v>
      </c>
      <c r="C2" s="51">
        <v>845</v>
      </c>
      <c r="D2" s="51">
        <v>1</v>
      </c>
      <c r="E2" s="54">
        <v>80</v>
      </c>
      <c r="F2" s="51">
        <v>3</v>
      </c>
      <c r="G2" s="54">
        <v>723</v>
      </c>
      <c r="H2" s="51">
        <v>24</v>
      </c>
      <c r="I2" s="52"/>
      <c r="J2" s="51">
        <v>3</v>
      </c>
      <c r="K2" s="51">
        <v>5</v>
      </c>
      <c r="L2" s="52"/>
      <c r="M2" s="52"/>
      <c r="N2" s="52"/>
      <c r="O2" s="52"/>
      <c r="P2" s="51">
        <v>6</v>
      </c>
      <c r="Q2" s="52"/>
      <c r="R2" s="52"/>
      <c r="S2">
        <f>E2+G2</f>
        <v>803</v>
      </c>
      <c r="T2">
        <f>C2-E2-G2</f>
        <v>42</v>
      </c>
    </row>
    <row r="3" spans="1:20" ht="15">
      <c r="A3" s="50" t="s">
        <v>10</v>
      </c>
      <c r="B3" s="50" t="s">
        <v>11</v>
      </c>
      <c r="C3" s="51">
        <v>676</v>
      </c>
      <c r="D3" s="51">
        <v>1</v>
      </c>
      <c r="E3" s="54">
        <v>120</v>
      </c>
      <c r="F3" s="51">
        <v>5</v>
      </c>
      <c r="G3" s="54">
        <v>515</v>
      </c>
      <c r="H3" s="51">
        <v>14</v>
      </c>
      <c r="I3" s="52"/>
      <c r="J3" s="51">
        <v>2</v>
      </c>
      <c r="K3" s="51">
        <v>10</v>
      </c>
      <c r="L3" s="52"/>
      <c r="M3" s="52"/>
      <c r="N3" s="51">
        <v>1</v>
      </c>
      <c r="O3" s="52"/>
      <c r="P3" s="51">
        <v>6</v>
      </c>
      <c r="Q3" s="51">
        <v>2</v>
      </c>
      <c r="R3" s="52"/>
      <c r="S3">
        <f t="shared" ref="S3:S71" si="0">E3+G3</f>
        <v>635</v>
      </c>
      <c r="T3">
        <f t="shared" ref="T3:T71" si="1">C3-E3-G3</f>
        <v>41</v>
      </c>
    </row>
    <row r="4" spans="1:20" ht="15">
      <c r="A4" s="50" t="s">
        <v>12</v>
      </c>
      <c r="B4" s="50" t="s">
        <v>13</v>
      </c>
      <c r="C4" s="51">
        <v>1462</v>
      </c>
      <c r="D4" s="51">
        <v>1</v>
      </c>
      <c r="E4" s="54">
        <v>207</v>
      </c>
      <c r="F4" s="51">
        <v>4</v>
      </c>
      <c r="G4" s="54">
        <v>1197</v>
      </c>
      <c r="H4" s="51">
        <v>30</v>
      </c>
      <c r="I4" s="52"/>
      <c r="J4" s="51">
        <v>3</v>
      </c>
      <c r="K4" s="51">
        <v>9</v>
      </c>
      <c r="L4" s="52"/>
      <c r="M4" s="52"/>
      <c r="N4" s="51">
        <v>2</v>
      </c>
      <c r="O4" s="52"/>
      <c r="P4" s="51">
        <v>9</v>
      </c>
      <c r="Q4" s="52"/>
      <c r="R4" s="52"/>
      <c r="S4">
        <f t="shared" si="0"/>
        <v>1404</v>
      </c>
      <c r="T4">
        <f t="shared" si="1"/>
        <v>58</v>
      </c>
    </row>
    <row r="5" spans="1:20" ht="15">
      <c r="A5" s="50" t="s">
        <v>14</v>
      </c>
      <c r="B5" s="50" t="s">
        <v>15</v>
      </c>
      <c r="C5" s="51">
        <v>443</v>
      </c>
      <c r="D5" s="52"/>
      <c r="E5" s="54">
        <v>91</v>
      </c>
      <c r="F5" s="51">
        <v>1</v>
      </c>
      <c r="G5" s="54">
        <v>330</v>
      </c>
      <c r="H5" s="51">
        <v>9</v>
      </c>
      <c r="I5" s="52"/>
      <c r="J5" s="51">
        <v>1</v>
      </c>
      <c r="K5" s="51">
        <v>4</v>
      </c>
      <c r="L5" s="52"/>
      <c r="M5" s="52"/>
      <c r="N5" s="52"/>
      <c r="O5" s="51">
        <v>2</v>
      </c>
      <c r="P5" s="51">
        <v>5</v>
      </c>
      <c r="Q5" s="52"/>
      <c r="R5" s="52"/>
      <c r="S5">
        <f t="shared" si="0"/>
        <v>421</v>
      </c>
      <c r="T5">
        <f t="shared" si="1"/>
        <v>22</v>
      </c>
    </row>
    <row r="6" spans="1:20" ht="15">
      <c r="A6" s="50" t="s">
        <v>16</v>
      </c>
      <c r="B6" s="50" t="s">
        <v>17</v>
      </c>
      <c r="C6" s="51">
        <v>79</v>
      </c>
      <c r="D6" s="52"/>
      <c r="E6" s="54">
        <v>4</v>
      </c>
      <c r="F6" s="52"/>
      <c r="G6" s="54">
        <v>71</v>
      </c>
      <c r="H6" s="52"/>
      <c r="I6" s="52"/>
      <c r="J6" s="51">
        <v>2</v>
      </c>
      <c r="K6" s="51">
        <v>1</v>
      </c>
      <c r="L6" s="52"/>
      <c r="M6" s="52"/>
      <c r="N6" s="52"/>
      <c r="O6" s="52"/>
      <c r="P6" s="51">
        <v>1</v>
      </c>
      <c r="Q6" s="52"/>
      <c r="R6" s="52"/>
      <c r="S6">
        <f t="shared" si="0"/>
        <v>75</v>
      </c>
      <c r="T6">
        <f t="shared" si="1"/>
        <v>4</v>
      </c>
    </row>
    <row r="7" spans="1:20" ht="15">
      <c r="A7" s="50" t="s">
        <v>18</v>
      </c>
      <c r="B7" s="50" t="s">
        <v>19</v>
      </c>
      <c r="C7" s="51">
        <v>332</v>
      </c>
      <c r="D7" s="51">
        <v>2</v>
      </c>
      <c r="E7" s="54">
        <v>47</v>
      </c>
      <c r="F7" s="52"/>
      <c r="G7" s="54">
        <v>269</v>
      </c>
      <c r="H7" s="51">
        <v>5</v>
      </c>
      <c r="I7" s="52"/>
      <c r="J7" s="52"/>
      <c r="K7" s="51">
        <v>5</v>
      </c>
      <c r="L7" s="52"/>
      <c r="M7" s="51">
        <v>1</v>
      </c>
      <c r="N7" s="52"/>
      <c r="O7" s="52"/>
      <c r="P7" s="51">
        <v>3</v>
      </c>
      <c r="Q7" s="52"/>
      <c r="R7" s="52"/>
      <c r="S7">
        <f t="shared" si="0"/>
        <v>316</v>
      </c>
      <c r="T7">
        <f t="shared" si="1"/>
        <v>16</v>
      </c>
    </row>
    <row r="8" spans="1:20" ht="15">
      <c r="A8" s="50" t="s">
        <v>20</v>
      </c>
      <c r="B8" s="50" t="s">
        <v>21</v>
      </c>
      <c r="C8" s="51">
        <v>148</v>
      </c>
      <c r="D8" s="52"/>
      <c r="E8" s="54">
        <v>23</v>
      </c>
      <c r="F8" s="52"/>
      <c r="G8" s="54">
        <v>120</v>
      </c>
      <c r="H8" s="51">
        <v>2</v>
      </c>
      <c r="I8" s="52"/>
      <c r="J8" s="51">
        <v>1</v>
      </c>
      <c r="K8" s="51">
        <v>2</v>
      </c>
      <c r="L8" s="52"/>
      <c r="M8" s="52"/>
      <c r="N8" s="52"/>
      <c r="O8" s="52"/>
      <c r="P8" s="52"/>
      <c r="Q8" s="52"/>
      <c r="R8" s="52"/>
      <c r="S8">
        <f t="shared" si="0"/>
        <v>143</v>
      </c>
      <c r="T8">
        <f t="shared" si="1"/>
        <v>5</v>
      </c>
    </row>
    <row r="9" spans="1:20" ht="15">
      <c r="A9" s="50" t="s">
        <v>22</v>
      </c>
      <c r="B9" s="50" t="s">
        <v>23</v>
      </c>
      <c r="C9" s="51">
        <v>219</v>
      </c>
      <c r="D9" s="52"/>
      <c r="E9" s="54">
        <v>45</v>
      </c>
      <c r="F9" s="52"/>
      <c r="G9" s="54">
        <v>161</v>
      </c>
      <c r="H9" s="51">
        <v>8</v>
      </c>
      <c r="I9" s="52"/>
      <c r="J9" s="52"/>
      <c r="K9" s="51">
        <v>2</v>
      </c>
      <c r="L9" s="52"/>
      <c r="M9" s="52"/>
      <c r="N9" s="52"/>
      <c r="O9" s="52"/>
      <c r="P9" s="51">
        <v>3</v>
      </c>
      <c r="Q9" s="52"/>
      <c r="R9" s="52"/>
      <c r="S9">
        <f t="shared" si="0"/>
        <v>206</v>
      </c>
      <c r="T9">
        <f t="shared" si="1"/>
        <v>13</v>
      </c>
    </row>
    <row r="10" spans="1:20" ht="15">
      <c r="A10" s="50" t="s">
        <v>24</v>
      </c>
      <c r="B10" s="50" t="s">
        <v>25</v>
      </c>
      <c r="C10" s="51">
        <v>623</v>
      </c>
      <c r="D10" s="52"/>
      <c r="E10" s="54">
        <v>115</v>
      </c>
      <c r="F10" s="51">
        <v>3</v>
      </c>
      <c r="G10" s="54">
        <v>485</v>
      </c>
      <c r="H10" s="51">
        <v>10</v>
      </c>
      <c r="I10" s="52"/>
      <c r="J10" s="52"/>
      <c r="K10" s="51">
        <v>5</v>
      </c>
      <c r="L10" s="52"/>
      <c r="M10" s="52"/>
      <c r="N10" s="52"/>
      <c r="O10" s="52"/>
      <c r="P10" s="51">
        <v>5</v>
      </c>
      <c r="Q10" s="52"/>
      <c r="R10" s="52"/>
      <c r="S10">
        <f t="shared" si="0"/>
        <v>600</v>
      </c>
      <c r="T10">
        <f t="shared" si="1"/>
        <v>23</v>
      </c>
    </row>
    <row r="11" spans="1:20" ht="15">
      <c r="A11" s="50" t="s">
        <v>26</v>
      </c>
      <c r="B11" s="50" t="s">
        <v>27</v>
      </c>
      <c r="C11" s="51">
        <v>316</v>
      </c>
      <c r="D11" s="51">
        <v>1</v>
      </c>
      <c r="E11" s="54">
        <v>66</v>
      </c>
      <c r="F11" s="51">
        <v>4</v>
      </c>
      <c r="G11" s="54">
        <v>231</v>
      </c>
      <c r="H11" s="51">
        <v>5</v>
      </c>
      <c r="I11" s="51">
        <v>1</v>
      </c>
      <c r="J11" s="51">
        <v>1</v>
      </c>
      <c r="K11" s="51">
        <v>5</v>
      </c>
      <c r="L11" s="52"/>
      <c r="M11" s="52"/>
      <c r="N11" s="51">
        <v>1</v>
      </c>
      <c r="O11" s="52"/>
      <c r="P11" s="51">
        <v>1</v>
      </c>
      <c r="Q11" s="52"/>
      <c r="R11" s="52"/>
      <c r="S11">
        <f t="shared" si="0"/>
        <v>297</v>
      </c>
      <c r="T11">
        <f t="shared" si="1"/>
        <v>19</v>
      </c>
    </row>
    <row r="12" spans="1:20" ht="15">
      <c r="A12" s="50" t="s">
        <v>28</v>
      </c>
      <c r="B12" s="50" t="s">
        <v>29</v>
      </c>
      <c r="C12" s="51">
        <v>350</v>
      </c>
      <c r="D12" s="51">
        <v>1</v>
      </c>
      <c r="E12" s="54">
        <v>48</v>
      </c>
      <c r="F12" s="51">
        <v>1</v>
      </c>
      <c r="G12" s="54">
        <v>290</v>
      </c>
      <c r="H12" s="51">
        <v>4</v>
      </c>
      <c r="I12" s="52"/>
      <c r="J12" s="52"/>
      <c r="K12" s="51">
        <v>3</v>
      </c>
      <c r="L12" s="52"/>
      <c r="M12" s="52"/>
      <c r="N12" s="52"/>
      <c r="O12" s="52"/>
      <c r="P12" s="51">
        <v>3</v>
      </c>
      <c r="Q12" s="52"/>
      <c r="R12" s="52"/>
      <c r="S12">
        <f t="shared" si="0"/>
        <v>338</v>
      </c>
      <c r="T12">
        <f t="shared" si="1"/>
        <v>12</v>
      </c>
    </row>
    <row r="13" spans="1:20" ht="15">
      <c r="A13" s="50" t="s">
        <v>30</v>
      </c>
      <c r="B13" s="50" t="s">
        <v>31</v>
      </c>
      <c r="C13" s="51">
        <v>456</v>
      </c>
      <c r="D13" s="52"/>
      <c r="E13" s="54">
        <v>72</v>
      </c>
      <c r="F13" s="51">
        <v>1</v>
      </c>
      <c r="G13" s="54">
        <v>364</v>
      </c>
      <c r="H13" s="51">
        <v>7</v>
      </c>
      <c r="I13" s="52"/>
      <c r="J13" s="52"/>
      <c r="K13" s="51">
        <v>4</v>
      </c>
      <c r="L13" s="52"/>
      <c r="M13" s="52"/>
      <c r="N13" s="52"/>
      <c r="O13" s="52"/>
      <c r="P13" s="51">
        <v>8</v>
      </c>
      <c r="Q13" s="52"/>
      <c r="R13" s="52"/>
      <c r="S13">
        <f t="shared" si="0"/>
        <v>436</v>
      </c>
      <c r="T13">
        <f t="shared" si="1"/>
        <v>20</v>
      </c>
    </row>
    <row r="14" spans="1:20" ht="15">
      <c r="A14" s="50" t="s">
        <v>32</v>
      </c>
      <c r="B14" s="50" t="s">
        <v>33</v>
      </c>
      <c r="C14" s="51">
        <v>309</v>
      </c>
      <c r="D14" s="52"/>
      <c r="E14" s="54">
        <v>59</v>
      </c>
      <c r="F14" s="52"/>
      <c r="G14" s="54">
        <v>231</v>
      </c>
      <c r="H14" s="51">
        <v>6</v>
      </c>
      <c r="I14" s="52"/>
      <c r="J14" s="52"/>
      <c r="K14" s="51">
        <v>6</v>
      </c>
      <c r="L14" s="52"/>
      <c r="M14" s="52"/>
      <c r="N14" s="52"/>
      <c r="O14" s="52"/>
      <c r="P14" s="51">
        <v>7</v>
      </c>
      <c r="Q14" s="52"/>
      <c r="R14" s="52"/>
      <c r="S14">
        <f t="shared" si="0"/>
        <v>290</v>
      </c>
      <c r="T14">
        <f t="shared" si="1"/>
        <v>19</v>
      </c>
    </row>
    <row r="15" spans="1:20" ht="15">
      <c r="A15" s="50" t="s">
        <v>34</v>
      </c>
      <c r="B15" s="50" t="s">
        <v>35</v>
      </c>
      <c r="C15" s="51">
        <v>96</v>
      </c>
      <c r="D15" s="52"/>
      <c r="E15" s="54">
        <v>10</v>
      </c>
      <c r="F15" s="51">
        <v>1</v>
      </c>
      <c r="G15" s="54">
        <v>80</v>
      </c>
      <c r="H15" s="51">
        <v>4</v>
      </c>
      <c r="I15" s="52"/>
      <c r="J15" s="52"/>
      <c r="K15" s="51">
        <v>1</v>
      </c>
      <c r="L15" s="52"/>
      <c r="M15" s="52"/>
      <c r="N15" s="52"/>
      <c r="O15" s="52"/>
      <c r="P15" s="52"/>
      <c r="Q15" s="52"/>
      <c r="R15" s="52"/>
      <c r="S15">
        <f t="shared" si="0"/>
        <v>90</v>
      </c>
      <c r="T15">
        <f t="shared" si="1"/>
        <v>6</v>
      </c>
    </row>
    <row r="16" spans="1:20" ht="15">
      <c r="A16" s="50" t="s">
        <v>36</v>
      </c>
      <c r="B16" s="50" t="s">
        <v>37</v>
      </c>
      <c r="C16" s="51">
        <v>257</v>
      </c>
      <c r="D16" s="52"/>
      <c r="E16" s="54">
        <v>28</v>
      </c>
      <c r="F16" s="52"/>
      <c r="G16" s="54">
        <v>218</v>
      </c>
      <c r="H16" s="51">
        <v>6</v>
      </c>
      <c r="I16" s="52"/>
      <c r="J16" s="52"/>
      <c r="K16" s="51">
        <v>2</v>
      </c>
      <c r="L16" s="52"/>
      <c r="M16" s="52"/>
      <c r="N16" s="52"/>
      <c r="O16" s="51">
        <v>1</v>
      </c>
      <c r="P16" s="51">
        <v>2</v>
      </c>
      <c r="Q16" s="52"/>
      <c r="R16" s="52"/>
      <c r="S16">
        <f t="shared" si="0"/>
        <v>246</v>
      </c>
      <c r="T16">
        <f t="shared" si="1"/>
        <v>11</v>
      </c>
    </row>
    <row r="17" spans="1:20" ht="15">
      <c r="A17" s="50" t="s">
        <v>38</v>
      </c>
      <c r="B17" s="50" t="s">
        <v>39</v>
      </c>
      <c r="C17" s="51">
        <v>160</v>
      </c>
      <c r="D17" s="52"/>
      <c r="E17" s="54">
        <v>28</v>
      </c>
      <c r="F17" s="52"/>
      <c r="G17" s="54">
        <v>125</v>
      </c>
      <c r="H17" s="51">
        <v>3</v>
      </c>
      <c r="I17" s="52"/>
      <c r="J17" s="52"/>
      <c r="K17" s="51">
        <v>2</v>
      </c>
      <c r="L17" s="52"/>
      <c r="M17" s="52"/>
      <c r="N17" s="52"/>
      <c r="O17" s="52"/>
      <c r="P17" s="51">
        <v>2</v>
      </c>
      <c r="Q17" s="52"/>
      <c r="R17" s="52"/>
      <c r="S17">
        <f t="shared" si="0"/>
        <v>153</v>
      </c>
      <c r="T17">
        <f t="shared" si="1"/>
        <v>7</v>
      </c>
    </row>
    <row r="18" spans="1:20" ht="15">
      <c r="A18" s="50" t="s">
        <v>40</v>
      </c>
      <c r="B18" s="50" t="s">
        <v>41</v>
      </c>
      <c r="C18" s="51">
        <v>413</v>
      </c>
      <c r="D18" s="51">
        <v>1</v>
      </c>
      <c r="E18" s="54">
        <v>58</v>
      </c>
      <c r="F18" s="51">
        <v>1</v>
      </c>
      <c r="G18" s="54">
        <v>330</v>
      </c>
      <c r="H18" s="51">
        <v>11</v>
      </c>
      <c r="I18" s="52"/>
      <c r="J18" s="51">
        <v>2</v>
      </c>
      <c r="K18" s="51">
        <v>4</v>
      </c>
      <c r="L18" s="52"/>
      <c r="M18" s="51">
        <v>1</v>
      </c>
      <c r="N18" s="52"/>
      <c r="O18" s="52"/>
      <c r="P18" s="51">
        <v>5</v>
      </c>
      <c r="Q18" s="52"/>
      <c r="R18" s="52"/>
      <c r="S18">
        <f t="shared" si="0"/>
        <v>388</v>
      </c>
      <c r="T18">
        <f t="shared" si="1"/>
        <v>25</v>
      </c>
    </row>
    <row r="19" spans="1:20" ht="15">
      <c r="A19" s="50" t="s">
        <v>42</v>
      </c>
      <c r="B19" s="50" t="s">
        <v>43</v>
      </c>
      <c r="C19" s="51">
        <v>588</v>
      </c>
      <c r="D19" s="52"/>
      <c r="E19" s="54">
        <v>60</v>
      </c>
      <c r="F19" s="51">
        <v>4</v>
      </c>
      <c r="G19" s="54">
        <v>507</v>
      </c>
      <c r="H19" s="51">
        <v>7</v>
      </c>
      <c r="I19" s="52"/>
      <c r="J19" s="51">
        <v>2</v>
      </c>
      <c r="K19" s="51">
        <v>3</v>
      </c>
      <c r="L19" s="52"/>
      <c r="M19" s="52"/>
      <c r="N19" s="51">
        <v>1</v>
      </c>
      <c r="O19" s="52"/>
      <c r="P19" s="51">
        <v>4</v>
      </c>
      <c r="Q19" s="52"/>
      <c r="R19" s="52"/>
      <c r="S19">
        <f t="shared" si="0"/>
        <v>567</v>
      </c>
      <c r="T19">
        <f t="shared" si="1"/>
        <v>21</v>
      </c>
    </row>
    <row r="20" spans="1:20" ht="15">
      <c r="A20" s="50" t="s">
        <v>44</v>
      </c>
      <c r="B20" s="50" t="s">
        <v>45</v>
      </c>
      <c r="C20" s="51">
        <v>320</v>
      </c>
      <c r="D20" s="52"/>
      <c r="E20" s="54">
        <v>48</v>
      </c>
      <c r="F20" s="52"/>
      <c r="G20" s="54">
        <v>254</v>
      </c>
      <c r="H20" s="51">
        <v>7</v>
      </c>
      <c r="I20" s="52"/>
      <c r="J20" s="51">
        <v>2</v>
      </c>
      <c r="K20" s="51">
        <v>1</v>
      </c>
      <c r="L20" s="52"/>
      <c r="M20" s="52"/>
      <c r="N20" s="52"/>
      <c r="O20" s="51">
        <v>3</v>
      </c>
      <c r="P20" s="51">
        <v>5</v>
      </c>
      <c r="Q20" s="52"/>
      <c r="R20" s="52"/>
      <c r="S20">
        <f t="shared" si="0"/>
        <v>302</v>
      </c>
      <c r="T20">
        <f t="shared" si="1"/>
        <v>18</v>
      </c>
    </row>
    <row r="21" spans="1:20" ht="15">
      <c r="A21" s="50" t="s">
        <v>46</v>
      </c>
      <c r="B21" s="50" t="s">
        <v>47</v>
      </c>
      <c r="C21" s="51">
        <v>364</v>
      </c>
      <c r="D21" s="52"/>
      <c r="E21" s="54">
        <v>52</v>
      </c>
      <c r="F21" s="52"/>
      <c r="G21" s="54">
        <v>299</v>
      </c>
      <c r="H21" s="51">
        <v>4</v>
      </c>
      <c r="I21" s="52"/>
      <c r="J21" s="52"/>
      <c r="K21" s="51">
        <v>4</v>
      </c>
      <c r="L21" s="52"/>
      <c r="M21" s="52"/>
      <c r="N21" s="52"/>
      <c r="O21" s="52"/>
      <c r="P21" s="51">
        <v>4</v>
      </c>
      <c r="Q21" s="52"/>
      <c r="R21" s="51">
        <v>1</v>
      </c>
      <c r="S21">
        <f t="shared" si="0"/>
        <v>351</v>
      </c>
      <c r="T21">
        <f t="shared" si="1"/>
        <v>13</v>
      </c>
    </row>
    <row r="22" spans="1:20" ht="15">
      <c r="A22" s="50" t="s">
        <v>48</v>
      </c>
      <c r="B22" s="50" t="s">
        <v>49</v>
      </c>
      <c r="C22" s="51">
        <v>234</v>
      </c>
      <c r="D22" s="51">
        <v>1</v>
      </c>
      <c r="E22" s="54">
        <v>27</v>
      </c>
      <c r="F22" s="52"/>
      <c r="G22" s="54">
        <v>200</v>
      </c>
      <c r="H22" s="51">
        <v>5</v>
      </c>
      <c r="I22" s="52"/>
      <c r="J22" s="52"/>
      <c r="K22" s="52"/>
      <c r="L22" s="52"/>
      <c r="M22" s="52"/>
      <c r="N22" s="52"/>
      <c r="O22" s="51">
        <v>1</v>
      </c>
      <c r="P22" s="52"/>
      <c r="Q22" s="52"/>
      <c r="R22" s="52"/>
      <c r="S22">
        <f t="shared" si="0"/>
        <v>227</v>
      </c>
      <c r="T22">
        <f t="shared" si="1"/>
        <v>7</v>
      </c>
    </row>
    <row r="23" spans="1:20" ht="15">
      <c r="A23" s="50"/>
      <c r="B23" s="50"/>
      <c r="C23" s="51"/>
      <c r="D23" s="51"/>
      <c r="E23" s="54"/>
      <c r="F23" s="52"/>
      <c r="G23" s="54"/>
      <c r="H23" s="51"/>
      <c r="I23" s="52"/>
      <c r="J23" s="52"/>
      <c r="K23" s="52"/>
      <c r="L23" s="52"/>
      <c r="M23" s="52"/>
      <c r="N23" s="52"/>
      <c r="O23" s="51"/>
      <c r="P23" s="52"/>
      <c r="Q23" s="52"/>
      <c r="R23" s="52"/>
    </row>
    <row r="24" spans="1:20" ht="15">
      <c r="A24" s="50" t="s">
        <v>63</v>
      </c>
      <c r="B24" s="50" t="s">
        <v>64</v>
      </c>
      <c r="C24" s="51">
        <v>206</v>
      </c>
      <c r="D24" s="51">
        <v>1</v>
      </c>
      <c r="E24" s="54">
        <v>22</v>
      </c>
      <c r="F24" s="52"/>
      <c r="G24" s="54">
        <v>167</v>
      </c>
      <c r="H24" s="51">
        <v>8</v>
      </c>
      <c r="I24" s="52"/>
      <c r="J24" s="52"/>
      <c r="K24" s="51">
        <v>2</v>
      </c>
      <c r="L24" s="52"/>
      <c r="M24" s="52"/>
      <c r="N24" s="52"/>
      <c r="O24" s="51">
        <v>1</v>
      </c>
      <c r="P24" s="51">
        <v>5</v>
      </c>
      <c r="Q24" s="52"/>
      <c r="R24" s="52"/>
      <c r="S24">
        <f t="shared" si="0"/>
        <v>189</v>
      </c>
      <c r="T24">
        <f t="shared" si="1"/>
        <v>17</v>
      </c>
    </row>
    <row r="25" spans="1:20" ht="15">
      <c r="A25" s="50" t="s">
        <v>65</v>
      </c>
      <c r="B25" s="50" t="s">
        <v>66</v>
      </c>
      <c r="C25" s="51">
        <v>131</v>
      </c>
      <c r="D25" s="52"/>
      <c r="E25" s="54">
        <v>11</v>
      </c>
      <c r="F25" s="52"/>
      <c r="G25" s="54">
        <v>114</v>
      </c>
      <c r="H25" s="52"/>
      <c r="I25" s="52"/>
      <c r="J25" s="51">
        <v>1</v>
      </c>
      <c r="K25" s="51">
        <v>3</v>
      </c>
      <c r="L25" s="52"/>
      <c r="M25" s="52"/>
      <c r="N25" s="52"/>
      <c r="O25" s="52"/>
      <c r="P25" s="51">
        <v>2</v>
      </c>
      <c r="Q25" s="52"/>
      <c r="R25" s="52"/>
      <c r="S25">
        <f t="shared" si="0"/>
        <v>125</v>
      </c>
      <c r="T25">
        <f t="shared" si="1"/>
        <v>6</v>
      </c>
    </row>
    <row r="26" spans="1:20" ht="15">
      <c r="A26" s="50" t="s">
        <v>67</v>
      </c>
      <c r="B26" s="50" t="s">
        <v>68</v>
      </c>
      <c r="C26" s="51">
        <v>129</v>
      </c>
      <c r="D26" s="52"/>
      <c r="E26" s="54">
        <v>12</v>
      </c>
      <c r="F26" s="52"/>
      <c r="G26" s="54">
        <v>113</v>
      </c>
      <c r="H26" s="52"/>
      <c r="I26" s="52"/>
      <c r="J26" s="52"/>
      <c r="K26" s="51">
        <v>1</v>
      </c>
      <c r="L26" s="52"/>
      <c r="M26" s="52"/>
      <c r="N26" s="52"/>
      <c r="O26" s="51">
        <v>1</v>
      </c>
      <c r="P26" s="51">
        <v>2</v>
      </c>
      <c r="Q26" s="52"/>
      <c r="R26" s="52"/>
      <c r="S26">
        <f t="shared" si="0"/>
        <v>125</v>
      </c>
      <c r="T26">
        <f t="shared" si="1"/>
        <v>4</v>
      </c>
    </row>
    <row r="27" spans="1:20" ht="15">
      <c r="A27" s="50" t="s">
        <v>69</v>
      </c>
      <c r="B27" s="50" t="s">
        <v>70</v>
      </c>
      <c r="C27" s="51">
        <v>104</v>
      </c>
      <c r="D27" s="52"/>
      <c r="E27" s="54">
        <v>16</v>
      </c>
      <c r="F27" s="51">
        <v>1</v>
      </c>
      <c r="G27" s="54">
        <v>81</v>
      </c>
      <c r="H27" s="51">
        <v>2</v>
      </c>
      <c r="I27" s="52"/>
      <c r="J27" s="52"/>
      <c r="K27" s="51">
        <v>1</v>
      </c>
      <c r="L27" s="52"/>
      <c r="M27" s="52"/>
      <c r="N27" s="52"/>
      <c r="O27" s="52"/>
      <c r="P27" s="51">
        <v>3</v>
      </c>
      <c r="Q27" s="52"/>
      <c r="R27" s="52"/>
      <c r="S27">
        <f t="shared" si="0"/>
        <v>97</v>
      </c>
      <c r="T27">
        <f t="shared" si="1"/>
        <v>7</v>
      </c>
    </row>
    <row r="28" spans="1:20" ht="15">
      <c r="A28" s="50" t="s">
        <v>71</v>
      </c>
      <c r="B28" s="50" t="s">
        <v>72</v>
      </c>
      <c r="C28" s="51">
        <v>163</v>
      </c>
      <c r="D28" s="52"/>
      <c r="E28" s="54">
        <v>13</v>
      </c>
      <c r="F28" s="51">
        <v>4</v>
      </c>
      <c r="G28" s="54">
        <v>135</v>
      </c>
      <c r="H28" s="51">
        <v>2</v>
      </c>
      <c r="I28" s="52"/>
      <c r="J28" s="52"/>
      <c r="K28" s="51">
        <v>3</v>
      </c>
      <c r="L28" s="51">
        <v>1</v>
      </c>
      <c r="M28" s="52"/>
      <c r="N28" s="52"/>
      <c r="O28" s="52"/>
      <c r="P28" s="51">
        <v>5</v>
      </c>
      <c r="Q28" s="52"/>
      <c r="R28" s="52"/>
      <c r="S28">
        <f t="shared" si="0"/>
        <v>148</v>
      </c>
      <c r="T28">
        <f t="shared" si="1"/>
        <v>15</v>
      </c>
    </row>
    <row r="29" spans="1:20" ht="15">
      <c r="A29" s="50" t="s">
        <v>73</v>
      </c>
      <c r="B29" s="50" t="s">
        <v>74</v>
      </c>
      <c r="C29" s="51">
        <v>151</v>
      </c>
      <c r="D29" s="52"/>
      <c r="E29" s="54">
        <v>25</v>
      </c>
      <c r="F29" s="52"/>
      <c r="G29" s="54">
        <v>124</v>
      </c>
      <c r="H29" s="52"/>
      <c r="I29" s="52"/>
      <c r="J29" s="52"/>
      <c r="K29" s="52"/>
      <c r="L29" s="52"/>
      <c r="M29" s="52"/>
      <c r="N29" s="52"/>
      <c r="O29" s="51">
        <v>1</v>
      </c>
      <c r="P29" s="51">
        <v>1</v>
      </c>
      <c r="Q29" s="52"/>
      <c r="R29" s="52"/>
      <c r="S29">
        <f t="shared" si="0"/>
        <v>149</v>
      </c>
      <c r="T29">
        <f t="shared" si="1"/>
        <v>2</v>
      </c>
    </row>
    <row r="30" spans="1:20" ht="15">
      <c r="A30" s="50" t="s">
        <v>75</v>
      </c>
      <c r="B30" s="50" t="s">
        <v>76</v>
      </c>
      <c r="C30" s="51">
        <v>154</v>
      </c>
      <c r="D30" s="52"/>
      <c r="E30" s="54">
        <v>26</v>
      </c>
      <c r="F30" s="51">
        <v>2</v>
      </c>
      <c r="G30" s="54">
        <v>119</v>
      </c>
      <c r="H30" s="51">
        <v>3</v>
      </c>
      <c r="I30" s="52"/>
      <c r="J30" s="52"/>
      <c r="K30" s="51">
        <v>2</v>
      </c>
      <c r="L30" s="52"/>
      <c r="M30" s="52"/>
      <c r="N30" s="52"/>
      <c r="O30" s="52"/>
      <c r="P30" s="51">
        <v>2</v>
      </c>
      <c r="Q30" s="52"/>
      <c r="R30" s="52"/>
      <c r="S30">
        <f t="shared" si="0"/>
        <v>145</v>
      </c>
      <c r="T30">
        <f t="shared" si="1"/>
        <v>9</v>
      </c>
    </row>
    <row r="31" spans="1:20" ht="15">
      <c r="A31" s="50" t="s">
        <v>77</v>
      </c>
      <c r="B31" s="50" t="s">
        <v>78</v>
      </c>
      <c r="C31" s="51">
        <v>99</v>
      </c>
      <c r="D31" s="52"/>
      <c r="E31" s="54">
        <v>16</v>
      </c>
      <c r="F31" s="52"/>
      <c r="G31" s="54">
        <v>72</v>
      </c>
      <c r="H31" s="51">
        <v>3</v>
      </c>
      <c r="I31" s="52"/>
      <c r="J31" s="51">
        <v>1</v>
      </c>
      <c r="K31" s="51">
        <v>2</v>
      </c>
      <c r="L31" s="52"/>
      <c r="M31" s="51">
        <v>1</v>
      </c>
      <c r="N31" s="52"/>
      <c r="O31" s="52"/>
      <c r="P31" s="51">
        <v>4</v>
      </c>
      <c r="Q31" s="52"/>
      <c r="R31" s="52"/>
      <c r="S31">
        <f t="shared" si="0"/>
        <v>88</v>
      </c>
      <c r="T31">
        <f t="shared" si="1"/>
        <v>11</v>
      </c>
    </row>
    <row r="32" spans="1:20" ht="15">
      <c r="A32" s="50"/>
      <c r="B32" s="50"/>
      <c r="C32" s="51"/>
      <c r="D32" s="52"/>
      <c r="E32" s="54"/>
      <c r="F32" s="52"/>
      <c r="G32" s="54"/>
      <c r="H32" s="51"/>
      <c r="I32" s="52"/>
      <c r="J32" s="61"/>
      <c r="K32" s="51"/>
      <c r="L32" s="52"/>
      <c r="M32" s="61"/>
      <c r="N32" s="52"/>
      <c r="O32" s="52"/>
      <c r="P32" s="51"/>
      <c r="Q32" s="52"/>
      <c r="R32" s="52"/>
    </row>
    <row r="33" spans="1:20" ht="15">
      <c r="A33" s="50" t="s">
        <v>87</v>
      </c>
      <c r="B33" s="50" t="s">
        <v>88</v>
      </c>
      <c r="C33" s="51">
        <v>128</v>
      </c>
      <c r="D33" s="52"/>
      <c r="E33" s="54">
        <v>18</v>
      </c>
      <c r="F33" s="51">
        <v>1</v>
      </c>
      <c r="G33" s="54">
        <v>102</v>
      </c>
      <c r="H33" s="51">
        <v>1</v>
      </c>
      <c r="I33" s="52"/>
      <c r="J33" s="52"/>
      <c r="K33" s="51">
        <v>5</v>
      </c>
      <c r="L33" s="52"/>
      <c r="M33" s="52"/>
      <c r="N33" s="52"/>
      <c r="O33" s="52"/>
      <c r="P33" s="51">
        <v>1</v>
      </c>
      <c r="Q33" s="52"/>
      <c r="R33" s="52"/>
      <c r="S33">
        <f t="shared" si="0"/>
        <v>120</v>
      </c>
      <c r="T33">
        <f t="shared" si="1"/>
        <v>8</v>
      </c>
    </row>
    <row r="34" spans="1:20" ht="15">
      <c r="A34" s="50" t="s">
        <v>89</v>
      </c>
      <c r="B34" s="50" t="s">
        <v>90</v>
      </c>
      <c r="C34" s="51">
        <v>354</v>
      </c>
      <c r="D34" s="52"/>
      <c r="E34" s="54">
        <v>41</v>
      </c>
      <c r="F34" s="51">
        <v>1</v>
      </c>
      <c r="G34" s="54">
        <v>299</v>
      </c>
      <c r="H34" s="51">
        <v>2</v>
      </c>
      <c r="I34" s="52"/>
      <c r="J34" s="51">
        <v>1</v>
      </c>
      <c r="K34" s="51">
        <v>7</v>
      </c>
      <c r="L34" s="52"/>
      <c r="M34" s="52"/>
      <c r="N34" s="52"/>
      <c r="O34" s="52"/>
      <c r="P34" s="51">
        <v>3</v>
      </c>
      <c r="Q34" s="52"/>
      <c r="R34" s="52"/>
      <c r="S34">
        <f t="shared" si="0"/>
        <v>340</v>
      </c>
      <c r="T34">
        <f t="shared" si="1"/>
        <v>14</v>
      </c>
    </row>
    <row r="35" spans="1:20" ht="15">
      <c r="A35" s="50" t="s">
        <v>91</v>
      </c>
      <c r="B35" s="50" t="s">
        <v>92</v>
      </c>
      <c r="C35" s="51">
        <v>250</v>
      </c>
      <c r="D35" s="52"/>
      <c r="E35" s="54">
        <v>27</v>
      </c>
      <c r="F35" s="51">
        <v>1</v>
      </c>
      <c r="G35" s="54">
        <v>211</v>
      </c>
      <c r="H35" s="51">
        <v>4</v>
      </c>
      <c r="I35" s="52"/>
      <c r="J35" s="52"/>
      <c r="K35" s="51">
        <v>5</v>
      </c>
      <c r="L35" s="52"/>
      <c r="M35" s="52"/>
      <c r="N35" s="52"/>
      <c r="O35" s="51">
        <v>1</v>
      </c>
      <c r="P35" s="51">
        <v>1</v>
      </c>
      <c r="Q35" s="52"/>
      <c r="R35" s="52"/>
      <c r="S35">
        <f t="shared" si="0"/>
        <v>238</v>
      </c>
      <c r="T35">
        <f t="shared" si="1"/>
        <v>12</v>
      </c>
    </row>
    <row r="36" spans="1:20" ht="15">
      <c r="A36" s="50" t="s">
        <v>93</v>
      </c>
      <c r="B36" s="50" t="s">
        <v>94</v>
      </c>
      <c r="C36" s="51">
        <v>340</v>
      </c>
      <c r="D36" s="51">
        <v>1</v>
      </c>
      <c r="E36" s="54">
        <v>54</v>
      </c>
      <c r="F36" s="51">
        <v>2</v>
      </c>
      <c r="G36" s="54">
        <v>259</v>
      </c>
      <c r="H36" s="51">
        <v>13</v>
      </c>
      <c r="I36" s="52"/>
      <c r="J36" s="51">
        <v>1</v>
      </c>
      <c r="K36" s="51">
        <v>3</v>
      </c>
      <c r="L36" s="51">
        <v>1</v>
      </c>
      <c r="M36" s="52"/>
      <c r="N36" s="52"/>
      <c r="O36" s="51">
        <v>1</v>
      </c>
      <c r="P36" s="51">
        <v>5</v>
      </c>
      <c r="Q36" s="52"/>
      <c r="R36" s="52"/>
      <c r="S36">
        <f t="shared" si="0"/>
        <v>313</v>
      </c>
      <c r="T36">
        <f t="shared" si="1"/>
        <v>27</v>
      </c>
    </row>
    <row r="37" spans="1:20" ht="15">
      <c r="A37" s="50" t="s">
        <v>95</v>
      </c>
      <c r="B37" s="50" t="s">
        <v>96</v>
      </c>
      <c r="C37" s="51">
        <v>346</v>
      </c>
      <c r="D37" s="52"/>
      <c r="E37" s="54">
        <v>59</v>
      </c>
      <c r="F37" s="51">
        <v>2</v>
      </c>
      <c r="G37" s="54">
        <v>258</v>
      </c>
      <c r="H37" s="51">
        <v>8</v>
      </c>
      <c r="I37" s="52"/>
      <c r="J37" s="51">
        <v>6</v>
      </c>
      <c r="K37" s="51">
        <v>4</v>
      </c>
      <c r="L37" s="52"/>
      <c r="M37" s="51">
        <v>1</v>
      </c>
      <c r="N37" s="51">
        <v>1</v>
      </c>
      <c r="O37" s="51">
        <v>2</v>
      </c>
      <c r="P37" s="51">
        <v>5</v>
      </c>
      <c r="Q37" s="52"/>
      <c r="R37" s="52"/>
      <c r="S37">
        <f t="shared" si="0"/>
        <v>317</v>
      </c>
      <c r="T37">
        <f t="shared" si="1"/>
        <v>29</v>
      </c>
    </row>
    <row r="38" spans="1:20" ht="15">
      <c r="A38" s="50" t="s">
        <v>97</v>
      </c>
      <c r="B38" s="50" t="s">
        <v>98</v>
      </c>
      <c r="C38" s="51">
        <v>279</v>
      </c>
      <c r="D38" s="52"/>
      <c r="E38" s="54">
        <v>39</v>
      </c>
      <c r="F38" s="52"/>
      <c r="G38" s="54">
        <v>221</v>
      </c>
      <c r="H38" s="51">
        <v>7</v>
      </c>
      <c r="I38" s="52"/>
      <c r="J38" s="51">
        <v>2</v>
      </c>
      <c r="K38" s="51">
        <v>7</v>
      </c>
      <c r="L38" s="52"/>
      <c r="M38" s="51">
        <v>1</v>
      </c>
      <c r="N38" s="52"/>
      <c r="O38" s="52"/>
      <c r="P38" s="51">
        <v>2</v>
      </c>
      <c r="Q38" s="52"/>
      <c r="R38" s="52"/>
      <c r="S38">
        <f t="shared" si="0"/>
        <v>260</v>
      </c>
      <c r="T38">
        <f t="shared" si="1"/>
        <v>19</v>
      </c>
    </row>
    <row r="39" spans="1:20" ht="15">
      <c r="A39" s="50" t="s">
        <v>99</v>
      </c>
      <c r="B39" s="50" t="s">
        <v>100</v>
      </c>
      <c r="C39" s="51">
        <v>185</v>
      </c>
      <c r="D39" s="52"/>
      <c r="E39" s="54">
        <v>18</v>
      </c>
      <c r="F39" s="52"/>
      <c r="G39" s="54">
        <v>160</v>
      </c>
      <c r="H39" s="51">
        <v>4</v>
      </c>
      <c r="I39" s="52"/>
      <c r="J39" s="52"/>
      <c r="K39" s="52"/>
      <c r="L39" s="52"/>
      <c r="M39" s="52"/>
      <c r="N39" s="52"/>
      <c r="O39" s="52"/>
      <c r="P39" s="51">
        <v>3</v>
      </c>
      <c r="Q39" s="52"/>
      <c r="R39" s="52"/>
      <c r="S39">
        <f t="shared" si="0"/>
        <v>178</v>
      </c>
      <c r="T39">
        <f t="shared" si="1"/>
        <v>7</v>
      </c>
    </row>
    <row r="40" spans="1:20" ht="15">
      <c r="A40" s="50" t="s">
        <v>101</v>
      </c>
      <c r="B40" s="50" t="s">
        <v>102</v>
      </c>
      <c r="C40" s="51">
        <v>128</v>
      </c>
      <c r="D40" s="52"/>
      <c r="E40" s="54">
        <v>25</v>
      </c>
      <c r="F40" s="52"/>
      <c r="G40" s="54">
        <v>102</v>
      </c>
      <c r="H40" s="52"/>
      <c r="I40" s="52"/>
      <c r="J40" s="52"/>
      <c r="K40" s="51">
        <v>1</v>
      </c>
      <c r="L40" s="52"/>
      <c r="M40" s="52"/>
      <c r="N40" s="52"/>
      <c r="O40" s="52"/>
      <c r="P40" s="52"/>
      <c r="Q40" s="52"/>
      <c r="R40" s="52"/>
      <c r="S40">
        <f t="shared" si="0"/>
        <v>127</v>
      </c>
      <c r="T40">
        <f t="shared" si="1"/>
        <v>1</v>
      </c>
    </row>
    <row r="41" spans="1:20" ht="30">
      <c r="A41" s="50" t="s">
        <v>103</v>
      </c>
      <c r="B41" s="50" t="s">
        <v>104</v>
      </c>
      <c r="C41" s="51">
        <v>304</v>
      </c>
      <c r="D41" s="52"/>
      <c r="E41" s="54">
        <v>38</v>
      </c>
      <c r="F41" s="52"/>
      <c r="G41" s="54">
        <v>251</v>
      </c>
      <c r="H41" s="51">
        <v>2</v>
      </c>
      <c r="I41" s="52"/>
      <c r="J41" s="51">
        <v>3</v>
      </c>
      <c r="K41" s="51">
        <v>3</v>
      </c>
      <c r="L41" s="52"/>
      <c r="M41" s="52"/>
      <c r="N41" s="51">
        <v>1</v>
      </c>
      <c r="O41" s="51">
        <v>1</v>
      </c>
      <c r="P41" s="51">
        <v>5</v>
      </c>
      <c r="Q41" s="52"/>
      <c r="R41" s="52"/>
      <c r="S41">
        <f t="shared" si="0"/>
        <v>289</v>
      </c>
      <c r="T41">
        <f t="shared" si="1"/>
        <v>15</v>
      </c>
    </row>
    <row r="42" spans="1:20" ht="15">
      <c r="A42" s="50" t="s">
        <v>105</v>
      </c>
      <c r="B42" s="50" t="s">
        <v>17</v>
      </c>
      <c r="C42" s="51">
        <v>246</v>
      </c>
      <c r="D42" s="52"/>
      <c r="E42" s="54">
        <v>47</v>
      </c>
      <c r="F42" s="51">
        <v>1</v>
      </c>
      <c r="G42" s="54">
        <v>191</v>
      </c>
      <c r="H42" s="51">
        <v>3</v>
      </c>
      <c r="I42" s="52"/>
      <c r="J42" s="51">
        <v>1</v>
      </c>
      <c r="K42" s="51">
        <v>2</v>
      </c>
      <c r="L42" s="52"/>
      <c r="M42" s="52"/>
      <c r="N42" s="52"/>
      <c r="O42" s="52"/>
      <c r="P42" s="51">
        <v>1</v>
      </c>
      <c r="Q42" s="52"/>
      <c r="R42" s="52"/>
      <c r="S42">
        <f t="shared" si="0"/>
        <v>238</v>
      </c>
      <c r="T42">
        <f t="shared" si="1"/>
        <v>8</v>
      </c>
    </row>
    <row r="43" spans="1:20" ht="15">
      <c r="A43" s="50" t="s">
        <v>106</v>
      </c>
      <c r="B43" s="50" t="s">
        <v>107</v>
      </c>
      <c r="C43" s="51">
        <v>183</v>
      </c>
      <c r="D43" s="52"/>
      <c r="E43" s="54">
        <v>24</v>
      </c>
      <c r="F43" s="52"/>
      <c r="G43" s="54">
        <v>151</v>
      </c>
      <c r="H43" s="51">
        <v>4</v>
      </c>
      <c r="I43" s="52"/>
      <c r="J43" s="52"/>
      <c r="K43" s="51">
        <v>1</v>
      </c>
      <c r="L43" s="52"/>
      <c r="M43" s="52"/>
      <c r="N43" s="52"/>
      <c r="O43" s="51">
        <v>3</v>
      </c>
      <c r="P43" s="52"/>
      <c r="Q43" s="52"/>
      <c r="R43" s="52"/>
      <c r="S43">
        <f t="shared" si="0"/>
        <v>175</v>
      </c>
      <c r="T43">
        <f t="shared" si="1"/>
        <v>8</v>
      </c>
    </row>
    <row r="44" spans="1:20" ht="15">
      <c r="A44" s="50" t="s">
        <v>108</v>
      </c>
      <c r="B44" s="50" t="s">
        <v>109</v>
      </c>
      <c r="C44" s="51">
        <v>157</v>
      </c>
      <c r="D44" s="52"/>
      <c r="E44" s="54">
        <v>21</v>
      </c>
      <c r="F44" s="52"/>
      <c r="G44" s="54">
        <v>128</v>
      </c>
      <c r="H44" s="51">
        <v>2</v>
      </c>
      <c r="I44" s="52"/>
      <c r="J44" s="52"/>
      <c r="K44" s="51">
        <v>3</v>
      </c>
      <c r="L44" s="52"/>
      <c r="M44" s="52"/>
      <c r="N44" s="51">
        <v>1</v>
      </c>
      <c r="O44" s="52"/>
      <c r="P44" s="51">
        <v>2</v>
      </c>
      <c r="Q44" s="52"/>
      <c r="R44" s="52"/>
      <c r="S44">
        <f t="shared" si="0"/>
        <v>149</v>
      </c>
      <c r="T44">
        <f t="shared" si="1"/>
        <v>8</v>
      </c>
    </row>
    <row r="45" spans="1:20" ht="15">
      <c r="A45" s="50"/>
      <c r="B45" s="50"/>
      <c r="C45" s="51"/>
      <c r="D45" s="52"/>
      <c r="E45" s="54"/>
      <c r="F45" s="52"/>
      <c r="G45" s="54"/>
      <c r="H45" s="51"/>
      <c r="I45" s="52"/>
      <c r="J45" s="52"/>
      <c r="K45" s="51"/>
      <c r="L45" s="52"/>
      <c r="M45" s="52"/>
      <c r="N45" s="61"/>
      <c r="O45" s="52"/>
      <c r="P45" s="51"/>
      <c r="Q45" s="52"/>
      <c r="R45" s="52"/>
    </row>
    <row r="46" spans="1:20" ht="15">
      <c r="A46" s="50" t="s">
        <v>117</v>
      </c>
      <c r="B46" s="50" t="s">
        <v>118</v>
      </c>
      <c r="C46" s="51">
        <v>448</v>
      </c>
      <c r="D46" s="52"/>
      <c r="E46" s="54">
        <v>51</v>
      </c>
      <c r="F46" s="51">
        <v>2</v>
      </c>
      <c r="G46" s="54">
        <v>384</v>
      </c>
      <c r="H46" s="51">
        <v>5</v>
      </c>
      <c r="I46" s="52"/>
      <c r="J46" s="52"/>
      <c r="K46" s="51">
        <v>1</v>
      </c>
      <c r="L46" s="52"/>
      <c r="M46" s="52"/>
      <c r="N46" s="52"/>
      <c r="O46" s="51">
        <v>1</v>
      </c>
      <c r="P46" s="51">
        <v>4</v>
      </c>
      <c r="Q46" s="52"/>
      <c r="R46" s="52"/>
      <c r="S46">
        <f t="shared" si="0"/>
        <v>435</v>
      </c>
      <c r="T46">
        <f t="shared" si="1"/>
        <v>13</v>
      </c>
    </row>
    <row r="47" spans="1:20" ht="15">
      <c r="A47" s="50" t="s">
        <v>119</v>
      </c>
      <c r="B47" s="50" t="s">
        <v>120</v>
      </c>
      <c r="C47" s="51">
        <v>262</v>
      </c>
      <c r="D47" s="52"/>
      <c r="E47" s="54">
        <v>27</v>
      </c>
      <c r="F47" s="51">
        <v>2</v>
      </c>
      <c r="G47" s="54">
        <v>219</v>
      </c>
      <c r="H47" s="51">
        <v>4</v>
      </c>
      <c r="I47" s="52"/>
      <c r="J47" s="51">
        <v>1</v>
      </c>
      <c r="K47" s="51">
        <v>3</v>
      </c>
      <c r="L47" s="52"/>
      <c r="M47" s="52"/>
      <c r="N47" s="51">
        <v>1</v>
      </c>
      <c r="O47" s="52"/>
      <c r="P47" s="51">
        <v>5</v>
      </c>
      <c r="Q47" s="52"/>
      <c r="R47" s="52"/>
      <c r="S47">
        <f t="shared" si="0"/>
        <v>246</v>
      </c>
      <c r="T47">
        <f t="shared" si="1"/>
        <v>16</v>
      </c>
    </row>
    <row r="48" spans="1:20" ht="15">
      <c r="A48" s="50" t="s">
        <v>121</v>
      </c>
      <c r="B48" s="50" t="s">
        <v>122</v>
      </c>
      <c r="C48" s="51">
        <v>287</v>
      </c>
      <c r="D48" s="52"/>
      <c r="E48" s="54">
        <v>23</v>
      </c>
      <c r="F48" s="51">
        <v>1</v>
      </c>
      <c r="G48" s="54">
        <v>255</v>
      </c>
      <c r="H48" s="51">
        <v>4</v>
      </c>
      <c r="I48" s="52"/>
      <c r="J48" s="52"/>
      <c r="K48" s="51">
        <v>1</v>
      </c>
      <c r="L48" s="52"/>
      <c r="M48" s="52"/>
      <c r="N48" s="52"/>
      <c r="O48" s="52"/>
      <c r="P48" s="51">
        <v>3</v>
      </c>
      <c r="Q48" s="52"/>
      <c r="R48" s="52"/>
      <c r="S48">
        <f t="shared" si="0"/>
        <v>278</v>
      </c>
      <c r="T48">
        <f t="shared" si="1"/>
        <v>9</v>
      </c>
    </row>
    <row r="49" spans="1:20" ht="15">
      <c r="A49" s="50" t="s">
        <v>123</v>
      </c>
      <c r="B49" s="50" t="s">
        <v>124</v>
      </c>
      <c r="C49" s="51">
        <v>351</v>
      </c>
      <c r="D49" s="52"/>
      <c r="E49" s="54">
        <v>58</v>
      </c>
      <c r="F49" s="51">
        <v>2</v>
      </c>
      <c r="G49" s="54">
        <v>275</v>
      </c>
      <c r="H49" s="51">
        <v>8</v>
      </c>
      <c r="I49" s="52"/>
      <c r="J49" s="52"/>
      <c r="K49" s="51">
        <v>2</v>
      </c>
      <c r="L49" s="52"/>
      <c r="M49" s="52"/>
      <c r="N49" s="52"/>
      <c r="O49" s="51">
        <v>1</v>
      </c>
      <c r="P49" s="51">
        <v>5</v>
      </c>
      <c r="Q49" s="52"/>
      <c r="R49" s="52"/>
      <c r="S49">
        <f t="shared" si="0"/>
        <v>333</v>
      </c>
      <c r="T49">
        <f t="shared" si="1"/>
        <v>18</v>
      </c>
    </row>
    <row r="50" spans="1:20" ht="15">
      <c r="A50" s="50" t="s">
        <v>125</v>
      </c>
      <c r="B50" s="50" t="s">
        <v>126</v>
      </c>
      <c r="C50" s="51">
        <v>134</v>
      </c>
      <c r="D50" s="52"/>
      <c r="E50" s="54">
        <v>15</v>
      </c>
      <c r="F50" s="52"/>
      <c r="G50" s="54">
        <v>111</v>
      </c>
      <c r="H50" s="51">
        <v>4</v>
      </c>
      <c r="I50" s="52"/>
      <c r="J50" s="52"/>
      <c r="K50" s="51">
        <v>1</v>
      </c>
      <c r="L50" s="52"/>
      <c r="M50" s="52"/>
      <c r="N50" s="51">
        <v>1</v>
      </c>
      <c r="O50" s="51">
        <v>1</v>
      </c>
      <c r="P50" s="51">
        <v>1</v>
      </c>
      <c r="Q50" s="52"/>
      <c r="R50" s="52"/>
      <c r="S50">
        <f t="shared" si="0"/>
        <v>126</v>
      </c>
      <c r="T50">
        <f t="shared" si="1"/>
        <v>8</v>
      </c>
    </row>
    <row r="51" spans="1:20" ht="15">
      <c r="A51" s="50" t="s">
        <v>127</v>
      </c>
      <c r="B51" s="50" t="s">
        <v>128</v>
      </c>
      <c r="C51" s="51">
        <v>122</v>
      </c>
      <c r="D51" s="52"/>
      <c r="E51" s="54">
        <v>11</v>
      </c>
      <c r="F51" s="52"/>
      <c r="G51" s="54">
        <v>109</v>
      </c>
      <c r="H51" s="51">
        <v>2</v>
      </c>
      <c r="I51" s="52"/>
      <c r="J51" s="52"/>
      <c r="K51" s="52"/>
      <c r="L51" s="52"/>
      <c r="M51" s="52"/>
      <c r="N51" s="52"/>
      <c r="O51" s="52"/>
      <c r="P51" s="52"/>
      <c r="Q51" s="52"/>
      <c r="R51" s="52"/>
      <c r="S51">
        <f t="shared" si="0"/>
        <v>120</v>
      </c>
      <c r="T51">
        <f t="shared" si="1"/>
        <v>2</v>
      </c>
    </row>
    <row r="52" spans="1:20" ht="15">
      <c r="A52" s="50" t="s">
        <v>129</v>
      </c>
      <c r="B52" s="50" t="s">
        <v>130</v>
      </c>
      <c r="C52" s="51">
        <v>332</v>
      </c>
      <c r="D52" s="51">
        <v>1</v>
      </c>
      <c r="E52" s="54">
        <v>61</v>
      </c>
      <c r="F52" s="51">
        <v>1</v>
      </c>
      <c r="G52" s="54">
        <v>257</v>
      </c>
      <c r="H52" s="51">
        <v>5</v>
      </c>
      <c r="I52" s="52"/>
      <c r="J52" s="52"/>
      <c r="K52" s="51">
        <v>3</v>
      </c>
      <c r="L52" s="52"/>
      <c r="M52" s="52"/>
      <c r="N52" s="52"/>
      <c r="O52" s="51">
        <v>2</v>
      </c>
      <c r="P52" s="51">
        <v>2</v>
      </c>
      <c r="Q52" s="52"/>
      <c r="R52" s="52"/>
      <c r="S52">
        <f t="shared" si="0"/>
        <v>318</v>
      </c>
      <c r="T52">
        <f t="shared" si="1"/>
        <v>14</v>
      </c>
    </row>
    <row r="53" spans="1:20" ht="15">
      <c r="A53" s="50" t="s">
        <v>131</v>
      </c>
      <c r="B53" s="50" t="s">
        <v>132</v>
      </c>
      <c r="C53" s="51">
        <v>83</v>
      </c>
      <c r="D53" s="52"/>
      <c r="E53" s="54">
        <v>12</v>
      </c>
      <c r="F53" s="52"/>
      <c r="G53" s="54">
        <v>70</v>
      </c>
      <c r="H53" s="52"/>
      <c r="I53" s="52"/>
      <c r="J53" s="52"/>
      <c r="K53" s="52"/>
      <c r="L53" s="52"/>
      <c r="M53" s="52"/>
      <c r="N53" s="51">
        <v>1</v>
      </c>
      <c r="O53" s="52"/>
      <c r="P53" s="52"/>
      <c r="Q53" s="52"/>
      <c r="R53" s="52"/>
      <c r="S53">
        <f t="shared" si="0"/>
        <v>82</v>
      </c>
      <c r="T53">
        <f t="shared" si="1"/>
        <v>1</v>
      </c>
    </row>
    <row r="54" spans="1:20" ht="15">
      <c r="A54" s="50" t="s">
        <v>133</v>
      </c>
      <c r="B54" s="50" t="s">
        <v>134</v>
      </c>
      <c r="C54" s="51">
        <v>198</v>
      </c>
      <c r="D54" s="51">
        <v>1</v>
      </c>
      <c r="E54" s="54">
        <v>29</v>
      </c>
      <c r="F54" s="51">
        <v>1</v>
      </c>
      <c r="G54" s="54">
        <v>160</v>
      </c>
      <c r="H54" s="51">
        <v>3</v>
      </c>
      <c r="I54" s="52"/>
      <c r="J54" s="52"/>
      <c r="K54" s="51">
        <v>3</v>
      </c>
      <c r="L54" s="52"/>
      <c r="M54" s="52"/>
      <c r="N54" s="51">
        <v>1</v>
      </c>
      <c r="O54" s="52"/>
      <c r="P54" s="52"/>
      <c r="Q54" s="52"/>
      <c r="R54" s="52"/>
      <c r="S54">
        <f t="shared" si="0"/>
        <v>189</v>
      </c>
      <c r="T54">
        <f t="shared" si="1"/>
        <v>9</v>
      </c>
    </row>
    <row r="55" spans="1:20" ht="15">
      <c r="A55" s="50" t="s">
        <v>135</v>
      </c>
      <c r="B55" s="50" t="s">
        <v>74</v>
      </c>
      <c r="C55" s="51">
        <v>124</v>
      </c>
      <c r="D55" s="52"/>
      <c r="E55" s="54">
        <v>27</v>
      </c>
      <c r="F55" s="52"/>
      <c r="G55" s="54">
        <v>92</v>
      </c>
      <c r="H55" s="51">
        <v>4</v>
      </c>
      <c r="I55" s="52"/>
      <c r="J55" s="52"/>
      <c r="K55" s="51">
        <v>1</v>
      </c>
      <c r="L55" s="52"/>
      <c r="M55" s="52"/>
      <c r="N55" s="52"/>
      <c r="O55" s="52"/>
      <c r="P55" s="52"/>
      <c r="Q55" s="52"/>
      <c r="R55" s="52"/>
      <c r="S55">
        <f t="shared" si="0"/>
        <v>119</v>
      </c>
      <c r="T55">
        <f t="shared" si="1"/>
        <v>5</v>
      </c>
    </row>
    <row r="56" spans="1:20" ht="15">
      <c r="A56" s="50" t="s">
        <v>136</v>
      </c>
      <c r="B56" s="50" t="s">
        <v>137</v>
      </c>
      <c r="C56" s="51">
        <v>183</v>
      </c>
      <c r="D56" s="51">
        <v>2</v>
      </c>
      <c r="E56" s="54">
        <v>15</v>
      </c>
      <c r="F56" s="52"/>
      <c r="G56" s="54">
        <v>157</v>
      </c>
      <c r="H56" s="51">
        <v>4</v>
      </c>
      <c r="I56" s="52"/>
      <c r="J56" s="52"/>
      <c r="K56" s="52"/>
      <c r="L56" s="52"/>
      <c r="M56" s="52"/>
      <c r="N56" s="52"/>
      <c r="O56" s="51">
        <v>1</v>
      </c>
      <c r="P56" s="51">
        <v>4</v>
      </c>
      <c r="Q56" s="52"/>
      <c r="R56" s="52"/>
      <c r="S56">
        <f t="shared" si="0"/>
        <v>172</v>
      </c>
      <c r="T56">
        <f t="shared" si="1"/>
        <v>11</v>
      </c>
    </row>
    <row r="57" spans="1:20" ht="15">
      <c r="A57" s="50" t="s">
        <v>138</v>
      </c>
      <c r="B57" s="50" t="s">
        <v>139</v>
      </c>
      <c r="C57" s="51">
        <v>84</v>
      </c>
      <c r="D57" s="52"/>
      <c r="E57" s="54">
        <v>13</v>
      </c>
      <c r="F57" s="52"/>
      <c r="G57" s="54">
        <v>67</v>
      </c>
      <c r="H57" s="51">
        <v>4</v>
      </c>
      <c r="I57" s="52"/>
      <c r="J57" s="52"/>
      <c r="K57" s="52"/>
      <c r="L57" s="52"/>
      <c r="M57" s="52"/>
      <c r="N57" s="52"/>
      <c r="O57" s="52"/>
      <c r="P57" s="52"/>
      <c r="Q57" s="52"/>
      <c r="R57" s="52"/>
      <c r="S57">
        <f t="shared" si="0"/>
        <v>80</v>
      </c>
      <c r="T57">
        <f t="shared" si="1"/>
        <v>4</v>
      </c>
    </row>
    <row r="58" spans="1:20" ht="15">
      <c r="A58" s="50" t="s">
        <v>140</v>
      </c>
      <c r="B58" s="50" t="s">
        <v>141</v>
      </c>
      <c r="C58" s="51">
        <v>266</v>
      </c>
      <c r="D58" s="52"/>
      <c r="E58" s="54">
        <v>29</v>
      </c>
      <c r="F58" s="51">
        <v>1</v>
      </c>
      <c r="G58" s="54">
        <v>225</v>
      </c>
      <c r="H58" s="51">
        <v>3</v>
      </c>
      <c r="I58" s="52"/>
      <c r="J58" s="51">
        <v>3</v>
      </c>
      <c r="K58" s="51">
        <v>2</v>
      </c>
      <c r="L58" s="52"/>
      <c r="M58" s="52"/>
      <c r="N58" s="52"/>
      <c r="O58" s="52"/>
      <c r="P58" s="51">
        <v>3</v>
      </c>
      <c r="Q58" s="52"/>
      <c r="R58" s="52"/>
      <c r="S58">
        <f t="shared" si="0"/>
        <v>254</v>
      </c>
      <c r="T58">
        <f t="shared" si="1"/>
        <v>12</v>
      </c>
    </row>
    <row r="59" spans="1:20" ht="15">
      <c r="A59" s="50" t="s">
        <v>142</v>
      </c>
      <c r="B59" s="50" t="s">
        <v>143</v>
      </c>
      <c r="C59" s="51">
        <v>142</v>
      </c>
      <c r="D59" s="52"/>
      <c r="E59" s="54">
        <v>26</v>
      </c>
      <c r="F59" s="52"/>
      <c r="G59" s="54">
        <v>109</v>
      </c>
      <c r="H59" s="51">
        <v>6</v>
      </c>
      <c r="I59" s="52"/>
      <c r="J59" s="52"/>
      <c r="K59" s="52"/>
      <c r="L59" s="52"/>
      <c r="M59" s="52"/>
      <c r="N59" s="52"/>
      <c r="O59" s="52"/>
      <c r="P59" s="51">
        <v>1</v>
      </c>
      <c r="Q59" s="52"/>
      <c r="R59" s="52"/>
      <c r="S59">
        <f t="shared" si="0"/>
        <v>135</v>
      </c>
      <c r="T59">
        <f t="shared" si="1"/>
        <v>7</v>
      </c>
    </row>
    <row r="60" spans="1:20" ht="15">
      <c r="A60" s="50" t="s">
        <v>144</v>
      </c>
      <c r="B60" s="50" t="s">
        <v>145</v>
      </c>
      <c r="C60" s="51">
        <v>371</v>
      </c>
      <c r="D60" s="51">
        <v>2</v>
      </c>
      <c r="E60" s="54">
        <v>39</v>
      </c>
      <c r="F60" s="51">
        <v>1</v>
      </c>
      <c r="G60" s="54">
        <v>315</v>
      </c>
      <c r="H60" s="51">
        <v>5</v>
      </c>
      <c r="I60" s="52"/>
      <c r="J60" s="51">
        <v>2</v>
      </c>
      <c r="K60" s="51">
        <v>2</v>
      </c>
      <c r="L60" s="52"/>
      <c r="M60" s="52"/>
      <c r="N60" s="52"/>
      <c r="O60" s="52"/>
      <c r="P60" s="51">
        <v>5</v>
      </c>
      <c r="Q60" s="52"/>
      <c r="R60" s="52"/>
      <c r="S60">
        <f t="shared" si="0"/>
        <v>354</v>
      </c>
      <c r="T60">
        <f t="shared" si="1"/>
        <v>17</v>
      </c>
    </row>
    <row r="61" spans="1:20" ht="15">
      <c r="A61" s="50"/>
      <c r="B61" s="50"/>
      <c r="C61" s="51"/>
      <c r="D61" s="51"/>
      <c r="E61" s="54"/>
      <c r="F61" s="61"/>
      <c r="G61" s="54"/>
      <c r="H61" s="51"/>
      <c r="I61" s="52"/>
      <c r="J61" s="51"/>
      <c r="K61" s="51"/>
      <c r="L61" s="52"/>
      <c r="M61" s="52"/>
      <c r="N61" s="52"/>
      <c r="O61" s="52"/>
      <c r="P61" s="51"/>
      <c r="Q61" s="52"/>
      <c r="R61" s="52"/>
    </row>
    <row r="62" spans="1:20" ht="15">
      <c r="A62" s="50" t="s">
        <v>151</v>
      </c>
      <c r="B62" s="50" t="s">
        <v>152</v>
      </c>
      <c r="C62" s="51">
        <v>242</v>
      </c>
      <c r="D62" s="51">
        <v>1</v>
      </c>
      <c r="E62" s="54">
        <v>45</v>
      </c>
      <c r="F62" s="52"/>
      <c r="G62" s="54">
        <v>186</v>
      </c>
      <c r="H62" s="51">
        <v>2</v>
      </c>
      <c r="I62" s="52"/>
      <c r="J62" s="51">
        <v>2</v>
      </c>
      <c r="K62" s="51">
        <v>2</v>
      </c>
      <c r="L62" s="52"/>
      <c r="M62" s="52"/>
      <c r="N62" s="52"/>
      <c r="O62" s="52"/>
      <c r="P62" s="51">
        <v>4</v>
      </c>
      <c r="Q62" s="52"/>
      <c r="R62" s="52"/>
      <c r="S62">
        <f t="shared" si="0"/>
        <v>231</v>
      </c>
      <c r="T62">
        <f t="shared" si="1"/>
        <v>11</v>
      </c>
    </row>
    <row r="63" spans="1:20" ht="15">
      <c r="A63" s="50" t="s">
        <v>153</v>
      </c>
      <c r="B63" s="50" t="s">
        <v>154</v>
      </c>
      <c r="C63" s="51">
        <v>298</v>
      </c>
      <c r="D63" s="52"/>
      <c r="E63" s="54">
        <v>47</v>
      </c>
      <c r="F63" s="51">
        <v>2</v>
      </c>
      <c r="G63" s="54">
        <v>242</v>
      </c>
      <c r="H63" s="51">
        <v>5</v>
      </c>
      <c r="I63" s="52"/>
      <c r="J63" s="52"/>
      <c r="K63" s="52"/>
      <c r="L63" s="52"/>
      <c r="M63" s="52"/>
      <c r="N63" s="52"/>
      <c r="O63" s="52"/>
      <c r="P63" s="51">
        <v>2</v>
      </c>
      <c r="Q63" s="52"/>
      <c r="R63" s="52"/>
      <c r="S63">
        <f t="shared" si="0"/>
        <v>289</v>
      </c>
      <c r="T63">
        <f t="shared" si="1"/>
        <v>9</v>
      </c>
    </row>
    <row r="64" spans="1:20" ht="15">
      <c r="A64" s="50" t="s">
        <v>155</v>
      </c>
      <c r="B64" s="50" t="s">
        <v>156</v>
      </c>
      <c r="C64" s="51">
        <v>122</v>
      </c>
      <c r="D64" s="51">
        <v>1</v>
      </c>
      <c r="E64" s="54">
        <v>24</v>
      </c>
      <c r="F64" s="52"/>
      <c r="G64" s="54">
        <v>91</v>
      </c>
      <c r="H64" s="51">
        <v>3</v>
      </c>
      <c r="I64" s="52"/>
      <c r="J64" s="52"/>
      <c r="K64" s="51">
        <v>1</v>
      </c>
      <c r="L64" s="52"/>
      <c r="M64" s="52"/>
      <c r="N64" s="52"/>
      <c r="O64" s="51">
        <v>1</v>
      </c>
      <c r="P64" s="51">
        <v>1</v>
      </c>
      <c r="Q64" s="52"/>
      <c r="R64" s="52"/>
      <c r="S64">
        <f t="shared" si="0"/>
        <v>115</v>
      </c>
      <c r="T64">
        <f t="shared" si="1"/>
        <v>7</v>
      </c>
    </row>
    <row r="65" spans="1:20" ht="15">
      <c r="A65" s="50" t="s">
        <v>157</v>
      </c>
      <c r="B65" s="50" t="s">
        <v>158</v>
      </c>
      <c r="C65" s="51">
        <v>80</v>
      </c>
      <c r="D65" s="52"/>
      <c r="E65" s="54">
        <v>5</v>
      </c>
      <c r="F65" s="52"/>
      <c r="G65" s="54">
        <v>71</v>
      </c>
      <c r="H65" s="51">
        <v>1</v>
      </c>
      <c r="I65" s="52"/>
      <c r="J65" s="52"/>
      <c r="K65" s="51">
        <v>2</v>
      </c>
      <c r="L65" s="52"/>
      <c r="M65" s="52"/>
      <c r="N65" s="51">
        <v>1</v>
      </c>
      <c r="O65" s="52"/>
      <c r="P65" s="52"/>
      <c r="Q65" s="52"/>
      <c r="R65" s="52"/>
      <c r="S65">
        <f t="shared" si="0"/>
        <v>76</v>
      </c>
      <c r="T65">
        <f t="shared" si="1"/>
        <v>4</v>
      </c>
    </row>
    <row r="66" spans="1:20" ht="15">
      <c r="A66" s="50" t="s">
        <v>159</v>
      </c>
      <c r="B66" s="50" t="s">
        <v>160</v>
      </c>
      <c r="C66" s="51">
        <v>149</v>
      </c>
      <c r="D66" s="52"/>
      <c r="E66" s="54">
        <v>14</v>
      </c>
      <c r="F66" s="51">
        <v>1</v>
      </c>
      <c r="G66" s="54">
        <v>123</v>
      </c>
      <c r="H66" s="51">
        <v>5</v>
      </c>
      <c r="I66" s="52"/>
      <c r="J66" s="51">
        <v>1</v>
      </c>
      <c r="K66" s="51">
        <v>1</v>
      </c>
      <c r="L66" s="52"/>
      <c r="M66" s="52"/>
      <c r="N66" s="52"/>
      <c r="O66" s="52"/>
      <c r="P66" s="51">
        <v>4</v>
      </c>
      <c r="Q66" s="52"/>
      <c r="R66" s="52"/>
      <c r="S66">
        <f t="shared" si="0"/>
        <v>137</v>
      </c>
      <c r="T66">
        <f t="shared" si="1"/>
        <v>12</v>
      </c>
    </row>
    <row r="67" spans="1:20" ht="15">
      <c r="A67" s="50" t="s">
        <v>161</v>
      </c>
      <c r="B67" s="50" t="s">
        <v>162</v>
      </c>
      <c r="C67" s="51">
        <v>285</v>
      </c>
      <c r="D67" s="51">
        <v>1</v>
      </c>
      <c r="E67" s="54">
        <v>36</v>
      </c>
      <c r="F67" s="51">
        <v>1</v>
      </c>
      <c r="G67" s="54">
        <v>234</v>
      </c>
      <c r="H67" s="51">
        <v>7</v>
      </c>
      <c r="I67" s="52"/>
      <c r="J67" s="52"/>
      <c r="K67" s="51">
        <v>1</v>
      </c>
      <c r="L67" s="52"/>
      <c r="M67" s="52"/>
      <c r="N67" s="52"/>
      <c r="O67" s="52"/>
      <c r="P67" s="51">
        <v>5</v>
      </c>
      <c r="Q67" s="52"/>
      <c r="R67" s="52"/>
      <c r="S67">
        <f t="shared" si="0"/>
        <v>270</v>
      </c>
      <c r="T67">
        <f t="shared" si="1"/>
        <v>15</v>
      </c>
    </row>
    <row r="68" spans="1:20" ht="15">
      <c r="A68" s="50" t="s">
        <v>163</v>
      </c>
      <c r="B68" s="50" t="s">
        <v>164</v>
      </c>
      <c r="C68" s="51">
        <v>296</v>
      </c>
      <c r="D68" s="51">
        <v>2</v>
      </c>
      <c r="E68" s="54">
        <v>50</v>
      </c>
      <c r="F68" s="52"/>
      <c r="G68" s="54">
        <v>230</v>
      </c>
      <c r="H68" s="51">
        <v>2</v>
      </c>
      <c r="I68" s="52"/>
      <c r="J68" s="51">
        <v>1</v>
      </c>
      <c r="K68" s="51">
        <v>3</v>
      </c>
      <c r="L68" s="52"/>
      <c r="M68" s="52"/>
      <c r="N68" s="52"/>
      <c r="O68" s="52"/>
      <c r="P68" s="51">
        <v>8</v>
      </c>
      <c r="Q68" s="52"/>
      <c r="R68" s="52"/>
      <c r="S68">
        <f t="shared" si="0"/>
        <v>280</v>
      </c>
      <c r="T68">
        <f t="shared" si="1"/>
        <v>16</v>
      </c>
    </row>
    <row r="69" spans="1:20" ht="15">
      <c r="A69" s="50"/>
      <c r="B69" s="50"/>
      <c r="C69" s="51"/>
      <c r="D69" s="61"/>
      <c r="E69" s="54"/>
      <c r="F69" s="52"/>
      <c r="G69" s="54"/>
      <c r="H69" s="61"/>
      <c r="I69" s="52"/>
      <c r="J69" s="61"/>
      <c r="K69" s="51"/>
      <c r="L69" s="52"/>
      <c r="M69" s="52"/>
      <c r="N69" s="52"/>
      <c r="O69" s="52"/>
      <c r="P69" s="51"/>
      <c r="Q69" s="52"/>
      <c r="R69" s="52"/>
    </row>
    <row r="70" spans="1:20" ht="15">
      <c r="A70" s="50" t="s">
        <v>168</v>
      </c>
      <c r="B70" s="50" t="s">
        <v>169</v>
      </c>
      <c r="C70" s="51">
        <v>71</v>
      </c>
      <c r="D70" s="52"/>
      <c r="E70" s="54">
        <v>18</v>
      </c>
      <c r="F70" s="51">
        <v>2</v>
      </c>
      <c r="G70" s="54">
        <v>49</v>
      </c>
      <c r="H70" s="52"/>
      <c r="I70" s="52"/>
      <c r="J70" s="52"/>
      <c r="K70" s="51">
        <v>1</v>
      </c>
      <c r="L70" s="52"/>
      <c r="M70" s="52"/>
      <c r="N70" s="52"/>
      <c r="O70" s="52"/>
      <c r="P70" s="51">
        <v>1</v>
      </c>
      <c r="Q70" s="52"/>
      <c r="R70" s="52"/>
      <c r="S70">
        <f t="shared" si="0"/>
        <v>67</v>
      </c>
      <c r="T70">
        <f t="shared" si="1"/>
        <v>4</v>
      </c>
    </row>
    <row r="71" spans="1:20" ht="15">
      <c r="A71" s="50" t="s">
        <v>170</v>
      </c>
      <c r="B71" s="50" t="s">
        <v>171</v>
      </c>
      <c r="C71" s="51">
        <v>259</v>
      </c>
      <c r="D71" s="52"/>
      <c r="E71" s="54">
        <v>23</v>
      </c>
      <c r="F71" s="52"/>
      <c r="G71" s="54">
        <v>230</v>
      </c>
      <c r="H71" s="51">
        <v>1</v>
      </c>
      <c r="I71" s="52"/>
      <c r="J71" s="51">
        <v>2</v>
      </c>
      <c r="K71" s="51">
        <v>1</v>
      </c>
      <c r="L71" s="52"/>
      <c r="M71" s="52"/>
      <c r="N71" s="51">
        <v>2</v>
      </c>
      <c r="O71" s="52"/>
      <c r="P71" s="52"/>
      <c r="Q71" s="52"/>
      <c r="R71" s="52"/>
      <c r="S71">
        <f t="shared" si="0"/>
        <v>253</v>
      </c>
      <c r="T71">
        <f t="shared" si="1"/>
        <v>6</v>
      </c>
    </row>
    <row r="72" spans="1:20" ht="15">
      <c r="A72" s="50" t="s">
        <v>172</v>
      </c>
      <c r="B72" s="50" t="s">
        <v>173</v>
      </c>
      <c r="C72" s="51">
        <v>186</v>
      </c>
      <c r="D72" s="52"/>
      <c r="E72" s="54">
        <v>23</v>
      </c>
      <c r="F72" s="51">
        <v>1</v>
      </c>
      <c r="G72" s="54">
        <v>153</v>
      </c>
      <c r="H72" s="51">
        <v>5</v>
      </c>
      <c r="I72" s="52"/>
      <c r="J72" s="51">
        <v>1</v>
      </c>
      <c r="K72" s="51">
        <v>3</v>
      </c>
      <c r="L72" s="52"/>
      <c r="M72" s="52"/>
      <c r="N72" s="52"/>
      <c r="O72" s="52"/>
      <c r="P72" s="52"/>
      <c r="Q72" s="52"/>
      <c r="R72" s="52"/>
      <c r="S72">
        <f t="shared" ref="S72:S132" si="2">E72+G72</f>
        <v>176</v>
      </c>
      <c r="T72">
        <f t="shared" ref="T72:T132" si="3">C72-E72-G72</f>
        <v>10</v>
      </c>
    </row>
    <row r="73" spans="1:20" ht="15">
      <c r="A73" s="50" t="s">
        <v>174</v>
      </c>
      <c r="B73" s="50" t="s">
        <v>175</v>
      </c>
      <c r="C73" s="51">
        <v>277</v>
      </c>
      <c r="D73" s="52"/>
      <c r="E73" s="54">
        <v>39</v>
      </c>
      <c r="F73" s="52"/>
      <c r="G73" s="54">
        <v>233</v>
      </c>
      <c r="H73" s="52"/>
      <c r="I73" s="52"/>
      <c r="J73" s="52"/>
      <c r="K73" s="51">
        <v>1</v>
      </c>
      <c r="L73" s="51">
        <v>1</v>
      </c>
      <c r="M73" s="52"/>
      <c r="N73" s="51">
        <v>1</v>
      </c>
      <c r="O73" s="52"/>
      <c r="P73" s="51">
        <v>2</v>
      </c>
      <c r="Q73" s="52"/>
      <c r="R73" s="52"/>
      <c r="S73">
        <f t="shared" si="2"/>
        <v>272</v>
      </c>
      <c r="T73">
        <f t="shared" si="3"/>
        <v>5</v>
      </c>
    </row>
    <row r="74" spans="1:20" ht="15">
      <c r="A74" s="50" t="s">
        <v>176</v>
      </c>
      <c r="B74" s="50" t="s">
        <v>177</v>
      </c>
      <c r="C74" s="51">
        <v>170</v>
      </c>
      <c r="D74" s="52"/>
      <c r="E74" s="54">
        <v>34</v>
      </c>
      <c r="F74" s="52"/>
      <c r="G74" s="54">
        <v>129</v>
      </c>
      <c r="H74" s="51">
        <v>4</v>
      </c>
      <c r="I74" s="52"/>
      <c r="J74" s="52"/>
      <c r="K74" s="51">
        <v>2</v>
      </c>
      <c r="L74" s="52"/>
      <c r="M74" s="52"/>
      <c r="N74" s="52"/>
      <c r="O74" s="51">
        <v>1</v>
      </c>
      <c r="P74" s="52"/>
      <c r="Q74" s="52"/>
      <c r="R74" s="52"/>
      <c r="S74">
        <f t="shared" si="2"/>
        <v>163</v>
      </c>
      <c r="T74">
        <f t="shared" si="3"/>
        <v>7</v>
      </c>
    </row>
    <row r="75" spans="1:20" ht="15">
      <c r="A75" s="50" t="s">
        <v>178</v>
      </c>
      <c r="B75" s="50" t="s">
        <v>179</v>
      </c>
      <c r="C75" s="51">
        <v>138</v>
      </c>
      <c r="D75" s="52"/>
      <c r="E75" s="54">
        <v>12</v>
      </c>
      <c r="F75" s="52"/>
      <c r="G75" s="54">
        <v>122</v>
      </c>
      <c r="H75" s="51">
        <v>1</v>
      </c>
      <c r="I75" s="52"/>
      <c r="J75" s="52"/>
      <c r="K75" s="51">
        <v>2</v>
      </c>
      <c r="L75" s="52"/>
      <c r="M75" s="52"/>
      <c r="N75" s="51">
        <v>1</v>
      </c>
      <c r="O75" s="52"/>
      <c r="P75" s="52"/>
      <c r="Q75" s="52"/>
      <c r="R75" s="52"/>
      <c r="S75">
        <f t="shared" si="2"/>
        <v>134</v>
      </c>
      <c r="T75">
        <f t="shared" si="3"/>
        <v>4</v>
      </c>
    </row>
    <row r="76" spans="1:20" ht="15">
      <c r="A76" s="50" t="s">
        <v>180</v>
      </c>
      <c r="B76" s="50" t="s">
        <v>181</v>
      </c>
      <c r="C76" s="51">
        <v>284</v>
      </c>
      <c r="D76" s="51">
        <v>1</v>
      </c>
      <c r="E76" s="54">
        <v>22</v>
      </c>
      <c r="F76" s="51">
        <v>1</v>
      </c>
      <c r="G76" s="54">
        <v>241</v>
      </c>
      <c r="H76" s="51">
        <v>9</v>
      </c>
      <c r="I76" s="52"/>
      <c r="J76" s="51">
        <v>1</v>
      </c>
      <c r="K76" s="51">
        <v>3</v>
      </c>
      <c r="L76" s="52"/>
      <c r="M76" s="52"/>
      <c r="N76" s="52"/>
      <c r="O76" s="52"/>
      <c r="P76" s="51">
        <v>6</v>
      </c>
      <c r="Q76" s="52"/>
      <c r="R76" s="52"/>
      <c r="S76">
        <f t="shared" si="2"/>
        <v>263</v>
      </c>
      <c r="T76">
        <f t="shared" si="3"/>
        <v>21</v>
      </c>
    </row>
    <row r="77" spans="1:20" ht="15">
      <c r="A77" s="50" t="s">
        <v>182</v>
      </c>
      <c r="B77" s="50" t="s">
        <v>183</v>
      </c>
      <c r="C77" s="51">
        <v>106</v>
      </c>
      <c r="D77" s="52"/>
      <c r="E77" s="54">
        <v>11</v>
      </c>
      <c r="F77" s="51">
        <v>1</v>
      </c>
      <c r="G77" s="54">
        <v>88</v>
      </c>
      <c r="H77" s="51">
        <v>4</v>
      </c>
      <c r="I77" s="52"/>
      <c r="J77" s="52"/>
      <c r="K77" s="51">
        <v>1</v>
      </c>
      <c r="L77" s="52"/>
      <c r="M77" s="52"/>
      <c r="N77" s="52"/>
      <c r="O77" s="52"/>
      <c r="P77" s="51">
        <v>1</v>
      </c>
      <c r="Q77" s="52"/>
      <c r="R77" s="52"/>
      <c r="S77">
        <f t="shared" si="2"/>
        <v>99</v>
      </c>
      <c r="T77">
        <f t="shared" si="3"/>
        <v>7</v>
      </c>
    </row>
    <row r="78" spans="1:20" ht="15">
      <c r="A78" s="50" t="s">
        <v>184</v>
      </c>
      <c r="B78" s="50" t="s">
        <v>185</v>
      </c>
      <c r="C78" s="51">
        <v>202</v>
      </c>
      <c r="D78" s="52"/>
      <c r="E78" s="54">
        <v>28</v>
      </c>
      <c r="F78" s="52"/>
      <c r="G78" s="54">
        <v>157</v>
      </c>
      <c r="H78" s="51">
        <v>8</v>
      </c>
      <c r="I78" s="52"/>
      <c r="J78" s="51">
        <v>2</v>
      </c>
      <c r="K78" s="51">
        <v>1</v>
      </c>
      <c r="L78" s="52"/>
      <c r="M78" s="52"/>
      <c r="N78" s="51">
        <v>1</v>
      </c>
      <c r="O78" s="52"/>
      <c r="P78" s="51">
        <v>5</v>
      </c>
      <c r="Q78" s="52"/>
      <c r="R78" s="52"/>
      <c r="S78">
        <f t="shared" si="2"/>
        <v>185</v>
      </c>
      <c r="T78">
        <f t="shared" si="3"/>
        <v>17</v>
      </c>
    </row>
    <row r="79" spans="1:20" ht="15">
      <c r="A79" s="50" t="s">
        <v>186</v>
      </c>
      <c r="B79" s="50" t="s">
        <v>187</v>
      </c>
      <c r="C79" s="51">
        <v>199</v>
      </c>
      <c r="D79" s="52"/>
      <c r="E79" s="54">
        <v>29</v>
      </c>
      <c r="F79" s="52"/>
      <c r="G79" s="54">
        <v>163</v>
      </c>
      <c r="H79" s="51">
        <v>2</v>
      </c>
      <c r="I79" s="52"/>
      <c r="J79" s="52"/>
      <c r="K79" s="51">
        <v>1</v>
      </c>
      <c r="L79" s="52"/>
      <c r="M79" s="52"/>
      <c r="N79" s="51">
        <v>1</v>
      </c>
      <c r="O79" s="52"/>
      <c r="P79" s="51">
        <v>3</v>
      </c>
      <c r="Q79" s="52"/>
      <c r="R79" s="52"/>
      <c r="S79">
        <f t="shared" si="2"/>
        <v>192</v>
      </c>
      <c r="T79">
        <f t="shared" si="3"/>
        <v>7</v>
      </c>
    </row>
    <row r="80" spans="1:20" ht="15">
      <c r="A80" s="50" t="s">
        <v>188</v>
      </c>
      <c r="B80" s="50" t="s">
        <v>189</v>
      </c>
      <c r="C80" s="51">
        <v>108</v>
      </c>
      <c r="D80" s="52"/>
      <c r="E80" s="54">
        <v>11</v>
      </c>
      <c r="F80" s="52"/>
      <c r="G80" s="54">
        <v>85</v>
      </c>
      <c r="H80" s="51">
        <v>7</v>
      </c>
      <c r="I80" s="52"/>
      <c r="J80" s="52"/>
      <c r="K80" s="51">
        <v>3</v>
      </c>
      <c r="L80" s="52"/>
      <c r="M80" s="52"/>
      <c r="N80" s="52"/>
      <c r="O80" s="52"/>
      <c r="P80" s="51">
        <v>2</v>
      </c>
      <c r="Q80" s="52"/>
      <c r="R80" s="52"/>
      <c r="S80">
        <f t="shared" si="2"/>
        <v>96</v>
      </c>
      <c r="T80">
        <f t="shared" si="3"/>
        <v>12</v>
      </c>
    </row>
    <row r="81" spans="1:20" ht="15">
      <c r="A81" s="50" t="s">
        <v>190</v>
      </c>
      <c r="B81" s="50" t="s">
        <v>191</v>
      </c>
      <c r="C81" s="51">
        <v>357</v>
      </c>
      <c r="D81" s="51">
        <v>1</v>
      </c>
      <c r="E81" s="54">
        <v>45</v>
      </c>
      <c r="F81" s="52"/>
      <c r="G81" s="54">
        <v>292</v>
      </c>
      <c r="H81" s="51">
        <v>10</v>
      </c>
      <c r="I81" s="52"/>
      <c r="J81" s="52"/>
      <c r="K81" s="51">
        <v>3</v>
      </c>
      <c r="L81" s="52"/>
      <c r="M81" s="52"/>
      <c r="N81" s="52"/>
      <c r="O81" s="52"/>
      <c r="P81" s="51">
        <v>6</v>
      </c>
      <c r="Q81" s="52"/>
      <c r="R81" s="52"/>
      <c r="S81">
        <f t="shared" si="2"/>
        <v>337</v>
      </c>
      <c r="T81">
        <f t="shared" si="3"/>
        <v>20</v>
      </c>
    </row>
    <row r="82" spans="1:20" ht="15">
      <c r="A82" s="50" t="s">
        <v>192</v>
      </c>
      <c r="B82" s="50" t="s">
        <v>193</v>
      </c>
      <c r="C82" s="51">
        <v>58</v>
      </c>
      <c r="D82" s="52"/>
      <c r="E82" s="54">
        <v>5</v>
      </c>
      <c r="F82" s="52"/>
      <c r="G82" s="54">
        <v>49</v>
      </c>
      <c r="H82" s="51">
        <v>2</v>
      </c>
      <c r="I82" s="52"/>
      <c r="J82" s="52"/>
      <c r="K82" s="51">
        <v>1</v>
      </c>
      <c r="L82" s="52"/>
      <c r="M82" s="52"/>
      <c r="N82" s="52"/>
      <c r="O82" s="52"/>
      <c r="P82" s="51">
        <v>1</v>
      </c>
      <c r="Q82" s="52"/>
      <c r="R82" s="52"/>
      <c r="S82">
        <f t="shared" si="2"/>
        <v>54</v>
      </c>
      <c r="T82">
        <f t="shared" si="3"/>
        <v>4</v>
      </c>
    </row>
    <row r="83" spans="1:20" ht="15">
      <c r="A83" s="50" t="s">
        <v>194</v>
      </c>
      <c r="B83" s="50" t="s">
        <v>195</v>
      </c>
      <c r="C83" s="51">
        <v>171</v>
      </c>
      <c r="D83" s="52"/>
      <c r="E83" s="54">
        <v>30</v>
      </c>
      <c r="F83" s="51">
        <v>2</v>
      </c>
      <c r="G83" s="54">
        <v>136</v>
      </c>
      <c r="H83" s="51">
        <v>1</v>
      </c>
      <c r="I83" s="52"/>
      <c r="J83" s="52"/>
      <c r="K83" s="52"/>
      <c r="L83" s="52"/>
      <c r="M83" s="52"/>
      <c r="N83" s="52"/>
      <c r="O83" s="52"/>
      <c r="P83" s="51">
        <v>2</v>
      </c>
      <c r="Q83" s="52"/>
      <c r="R83" s="52"/>
      <c r="S83">
        <f t="shared" si="2"/>
        <v>166</v>
      </c>
      <c r="T83">
        <f t="shared" si="3"/>
        <v>5</v>
      </c>
    </row>
    <row r="84" spans="1:20" ht="15">
      <c r="A84" s="50" t="s">
        <v>196</v>
      </c>
      <c r="B84" s="50" t="s">
        <v>197</v>
      </c>
      <c r="C84" s="51">
        <v>146</v>
      </c>
      <c r="D84" s="52"/>
      <c r="E84" s="54">
        <v>44</v>
      </c>
      <c r="F84" s="52"/>
      <c r="G84" s="54">
        <v>96</v>
      </c>
      <c r="H84" s="51">
        <v>1</v>
      </c>
      <c r="I84" s="52"/>
      <c r="J84" s="52"/>
      <c r="K84" s="51">
        <v>2</v>
      </c>
      <c r="L84" s="52"/>
      <c r="M84" s="52"/>
      <c r="N84" s="51">
        <v>2</v>
      </c>
      <c r="O84" s="52"/>
      <c r="P84" s="51">
        <v>1</v>
      </c>
      <c r="Q84" s="52"/>
      <c r="R84" s="52"/>
      <c r="S84">
        <f t="shared" si="2"/>
        <v>140</v>
      </c>
      <c r="T84">
        <f t="shared" si="3"/>
        <v>6</v>
      </c>
    </row>
    <row r="85" spans="1:20" ht="15">
      <c r="A85" s="50"/>
      <c r="B85" s="50"/>
      <c r="C85" s="51"/>
      <c r="D85" s="52"/>
      <c r="E85" s="54"/>
      <c r="F85" s="52"/>
      <c r="G85" s="54"/>
      <c r="H85" s="51"/>
      <c r="I85" s="52"/>
      <c r="J85" s="52"/>
      <c r="K85" s="51"/>
      <c r="L85" s="52"/>
      <c r="M85" s="52"/>
      <c r="N85" s="51"/>
      <c r="O85" s="52"/>
      <c r="P85" s="61"/>
      <c r="Q85" s="52"/>
      <c r="R85" s="52"/>
    </row>
    <row r="86" spans="1:20" ht="15">
      <c r="A86" s="50" t="s">
        <v>203</v>
      </c>
      <c r="B86" s="50" t="s">
        <v>204</v>
      </c>
      <c r="C86" s="51">
        <v>87</v>
      </c>
      <c r="D86" s="52"/>
      <c r="E86" s="54">
        <v>10</v>
      </c>
      <c r="F86" s="52"/>
      <c r="G86" s="54">
        <v>72</v>
      </c>
      <c r="H86" s="51">
        <v>3</v>
      </c>
      <c r="I86" s="52"/>
      <c r="J86" s="52"/>
      <c r="K86" s="51">
        <v>1</v>
      </c>
      <c r="L86" s="52"/>
      <c r="M86" s="52"/>
      <c r="N86" s="51">
        <v>1</v>
      </c>
      <c r="O86" s="52"/>
      <c r="P86" s="52"/>
      <c r="Q86" s="52"/>
      <c r="R86" s="52"/>
      <c r="S86">
        <f t="shared" si="2"/>
        <v>82</v>
      </c>
      <c r="T86">
        <f t="shared" si="3"/>
        <v>5</v>
      </c>
    </row>
    <row r="87" spans="1:20" ht="15">
      <c r="A87" s="50" t="s">
        <v>205</v>
      </c>
      <c r="B87" s="50" t="s">
        <v>206</v>
      </c>
      <c r="C87" s="51">
        <v>226</v>
      </c>
      <c r="D87" s="51">
        <v>2</v>
      </c>
      <c r="E87" s="54">
        <v>30</v>
      </c>
      <c r="F87" s="52"/>
      <c r="G87" s="54">
        <v>182</v>
      </c>
      <c r="H87" s="51">
        <v>6</v>
      </c>
      <c r="I87" s="52"/>
      <c r="J87" s="52"/>
      <c r="K87" s="51">
        <v>4</v>
      </c>
      <c r="L87" s="52"/>
      <c r="M87" s="52"/>
      <c r="N87" s="51">
        <v>1</v>
      </c>
      <c r="O87" s="51">
        <v>1</v>
      </c>
      <c r="P87" s="52"/>
      <c r="Q87" s="52"/>
      <c r="R87" s="52"/>
      <c r="S87">
        <f t="shared" si="2"/>
        <v>212</v>
      </c>
      <c r="T87">
        <f t="shared" si="3"/>
        <v>14</v>
      </c>
    </row>
    <row r="88" spans="1:20" ht="15">
      <c r="A88" s="50" t="s">
        <v>207</v>
      </c>
      <c r="B88" s="50" t="s">
        <v>208</v>
      </c>
      <c r="C88" s="51">
        <v>259</v>
      </c>
      <c r="D88" s="52"/>
      <c r="E88" s="54">
        <v>48</v>
      </c>
      <c r="F88" s="51">
        <v>2</v>
      </c>
      <c r="G88" s="54">
        <v>193</v>
      </c>
      <c r="H88" s="51">
        <v>8</v>
      </c>
      <c r="I88" s="52"/>
      <c r="J88" s="51">
        <v>1</v>
      </c>
      <c r="K88" s="51">
        <v>3</v>
      </c>
      <c r="L88" s="52"/>
      <c r="M88" s="52"/>
      <c r="N88" s="51">
        <v>1</v>
      </c>
      <c r="O88" s="52"/>
      <c r="P88" s="51">
        <v>3</v>
      </c>
      <c r="Q88" s="52"/>
      <c r="R88" s="52"/>
      <c r="S88">
        <f t="shared" si="2"/>
        <v>241</v>
      </c>
      <c r="T88">
        <f t="shared" si="3"/>
        <v>18</v>
      </c>
    </row>
    <row r="89" spans="1:20" ht="15">
      <c r="A89" s="50" t="s">
        <v>209</v>
      </c>
      <c r="B89" s="50" t="s">
        <v>210</v>
      </c>
      <c r="C89" s="51">
        <v>189</v>
      </c>
      <c r="D89" s="52"/>
      <c r="E89" s="54">
        <v>29</v>
      </c>
      <c r="F89" s="52"/>
      <c r="G89" s="54">
        <v>153</v>
      </c>
      <c r="H89" s="52"/>
      <c r="I89" s="52"/>
      <c r="J89" s="51">
        <v>4</v>
      </c>
      <c r="K89" s="51">
        <v>2</v>
      </c>
      <c r="L89" s="52"/>
      <c r="M89" s="52"/>
      <c r="N89" s="52"/>
      <c r="O89" s="52"/>
      <c r="P89" s="51">
        <v>1</v>
      </c>
      <c r="Q89" s="52"/>
      <c r="R89" s="52"/>
      <c r="S89">
        <f t="shared" si="2"/>
        <v>182</v>
      </c>
      <c r="T89">
        <f t="shared" si="3"/>
        <v>7</v>
      </c>
    </row>
    <row r="90" spans="1:20" ht="15">
      <c r="A90" s="50" t="s">
        <v>211</v>
      </c>
      <c r="B90" s="50" t="s">
        <v>212</v>
      </c>
      <c r="C90" s="51">
        <v>115</v>
      </c>
      <c r="D90" s="52"/>
      <c r="E90" s="54">
        <v>18</v>
      </c>
      <c r="F90" s="52"/>
      <c r="G90" s="54">
        <v>94</v>
      </c>
      <c r="H90" s="51">
        <v>1</v>
      </c>
      <c r="I90" s="52"/>
      <c r="J90" s="52"/>
      <c r="K90" s="51">
        <v>1</v>
      </c>
      <c r="L90" s="52"/>
      <c r="M90" s="52"/>
      <c r="N90" s="52"/>
      <c r="O90" s="52"/>
      <c r="P90" s="51">
        <v>1</v>
      </c>
      <c r="Q90" s="52"/>
      <c r="R90" s="52"/>
      <c r="S90">
        <f t="shared" si="2"/>
        <v>112</v>
      </c>
      <c r="T90">
        <f t="shared" si="3"/>
        <v>3</v>
      </c>
    </row>
    <row r="91" spans="1:20" ht="15">
      <c r="A91" s="50" t="s">
        <v>213</v>
      </c>
      <c r="B91" s="50" t="s">
        <v>214</v>
      </c>
      <c r="C91" s="51">
        <v>247</v>
      </c>
      <c r="D91" s="52"/>
      <c r="E91" s="54">
        <v>42</v>
      </c>
      <c r="F91" s="51">
        <v>1</v>
      </c>
      <c r="G91" s="54">
        <v>186</v>
      </c>
      <c r="H91" s="51">
        <v>11</v>
      </c>
      <c r="I91" s="52"/>
      <c r="J91" s="51">
        <v>1</v>
      </c>
      <c r="K91" s="51">
        <v>5</v>
      </c>
      <c r="L91" s="52"/>
      <c r="M91" s="52"/>
      <c r="N91" s="52"/>
      <c r="O91" s="51">
        <v>1</v>
      </c>
      <c r="P91" s="52"/>
      <c r="Q91" s="52"/>
      <c r="R91" s="52"/>
      <c r="S91">
        <f t="shared" si="2"/>
        <v>228</v>
      </c>
      <c r="T91">
        <f t="shared" si="3"/>
        <v>19</v>
      </c>
    </row>
    <row r="92" spans="1:20" ht="15">
      <c r="A92" s="50"/>
      <c r="B92" s="50"/>
      <c r="C92" s="51"/>
      <c r="D92" s="52"/>
      <c r="E92" s="54"/>
      <c r="F92" s="61"/>
      <c r="G92" s="54"/>
      <c r="H92" s="61"/>
      <c r="I92" s="52"/>
      <c r="J92" s="61"/>
      <c r="K92" s="51"/>
      <c r="L92" s="52"/>
      <c r="M92" s="52"/>
      <c r="N92" s="52"/>
      <c r="O92" s="61"/>
      <c r="P92" s="52"/>
      <c r="Q92" s="52"/>
      <c r="R92" s="52"/>
    </row>
    <row r="93" spans="1:20" ht="15">
      <c r="A93" s="50" t="s">
        <v>218</v>
      </c>
      <c r="B93" s="50" t="s">
        <v>219</v>
      </c>
      <c r="C93" s="51">
        <v>63</v>
      </c>
      <c r="D93" s="52"/>
      <c r="E93" s="54">
        <v>17</v>
      </c>
      <c r="F93" s="52"/>
      <c r="G93" s="54">
        <v>44</v>
      </c>
      <c r="H93" s="52"/>
      <c r="I93" s="52"/>
      <c r="J93" s="52"/>
      <c r="K93" s="51">
        <v>1</v>
      </c>
      <c r="L93" s="52"/>
      <c r="M93" s="52"/>
      <c r="N93" s="52"/>
      <c r="O93" s="52"/>
      <c r="P93" s="51">
        <v>1</v>
      </c>
      <c r="Q93" s="52"/>
      <c r="R93" s="52"/>
      <c r="S93">
        <f t="shared" si="2"/>
        <v>61</v>
      </c>
      <c r="T93">
        <f t="shared" si="3"/>
        <v>2</v>
      </c>
    </row>
    <row r="94" spans="1:20" ht="15">
      <c r="A94" s="50" t="s">
        <v>220</v>
      </c>
      <c r="B94" s="50" t="s">
        <v>221</v>
      </c>
      <c r="C94" s="51">
        <v>654</v>
      </c>
      <c r="D94" s="51">
        <v>1</v>
      </c>
      <c r="E94" s="54">
        <v>125</v>
      </c>
      <c r="F94" s="51">
        <v>1</v>
      </c>
      <c r="G94" s="54">
        <v>485</v>
      </c>
      <c r="H94" s="51">
        <v>18</v>
      </c>
      <c r="I94" s="52"/>
      <c r="J94" s="51">
        <v>1</v>
      </c>
      <c r="K94" s="51">
        <v>6</v>
      </c>
      <c r="L94" s="52"/>
      <c r="M94" s="52"/>
      <c r="N94" s="52"/>
      <c r="O94" s="51">
        <v>5</v>
      </c>
      <c r="P94" s="51">
        <v>10</v>
      </c>
      <c r="Q94" s="51">
        <v>2</v>
      </c>
      <c r="R94" s="52"/>
      <c r="S94">
        <f t="shared" si="2"/>
        <v>610</v>
      </c>
      <c r="T94">
        <f t="shared" si="3"/>
        <v>44</v>
      </c>
    </row>
    <row r="95" spans="1:20" ht="15">
      <c r="A95" s="50" t="s">
        <v>222</v>
      </c>
      <c r="B95" s="50" t="s">
        <v>223</v>
      </c>
      <c r="C95" s="51">
        <v>42</v>
      </c>
      <c r="D95" s="52"/>
      <c r="E95" s="54">
        <v>7</v>
      </c>
      <c r="F95" s="52"/>
      <c r="G95" s="54">
        <v>35</v>
      </c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>
        <f t="shared" si="2"/>
        <v>42</v>
      </c>
      <c r="T95">
        <f t="shared" si="3"/>
        <v>0</v>
      </c>
    </row>
    <row r="96" spans="1:20" ht="15">
      <c r="A96" s="50" t="s">
        <v>224</v>
      </c>
      <c r="B96" s="50" t="s">
        <v>225</v>
      </c>
      <c r="C96" s="51">
        <v>28</v>
      </c>
      <c r="D96" s="52"/>
      <c r="E96" s="54">
        <v>5</v>
      </c>
      <c r="F96" s="52"/>
      <c r="G96" s="54">
        <v>23</v>
      </c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>
        <f t="shared" si="2"/>
        <v>28</v>
      </c>
      <c r="T96">
        <f t="shared" si="3"/>
        <v>0</v>
      </c>
    </row>
    <row r="97" spans="1:20" ht="15">
      <c r="A97" s="50" t="s">
        <v>226</v>
      </c>
      <c r="B97" s="50" t="s">
        <v>227</v>
      </c>
      <c r="C97" s="51">
        <v>683</v>
      </c>
      <c r="D97" s="52"/>
      <c r="E97" s="54">
        <v>96</v>
      </c>
      <c r="F97" s="52"/>
      <c r="G97" s="54">
        <v>543</v>
      </c>
      <c r="H97" s="51">
        <v>19</v>
      </c>
      <c r="I97" s="52"/>
      <c r="J97" s="51">
        <v>2</v>
      </c>
      <c r="K97" s="51">
        <v>11</v>
      </c>
      <c r="L97" s="52"/>
      <c r="M97" s="52"/>
      <c r="N97" s="51">
        <v>1</v>
      </c>
      <c r="O97" s="51">
        <v>2</v>
      </c>
      <c r="P97" s="51">
        <v>9</v>
      </c>
      <c r="Q97" s="52"/>
      <c r="R97" s="52"/>
      <c r="S97">
        <f t="shared" si="2"/>
        <v>639</v>
      </c>
      <c r="T97">
        <f t="shared" si="3"/>
        <v>44</v>
      </c>
    </row>
    <row r="98" spans="1:20" ht="15">
      <c r="A98" s="50" t="s">
        <v>228</v>
      </c>
      <c r="B98" s="50" t="s">
        <v>229</v>
      </c>
      <c r="C98" s="51">
        <v>236</v>
      </c>
      <c r="D98" s="52"/>
      <c r="E98" s="54">
        <v>43</v>
      </c>
      <c r="F98" s="52"/>
      <c r="G98" s="54">
        <v>169</v>
      </c>
      <c r="H98" s="51">
        <v>16</v>
      </c>
      <c r="I98" s="52"/>
      <c r="J98" s="51">
        <v>3</v>
      </c>
      <c r="K98" s="51">
        <v>2</v>
      </c>
      <c r="L98" s="52"/>
      <c r="M98" s="52"/>
      <c r="N98" s="52"/>
      <c r="O98" s="52"/>
      <c r="P98" s="51">
        <v>3</v>
      </c>
      <c r="Q98" s="52"/>
      <c r="R98" s="52"/>
      <c r="S98">
        <f t="shared" si="2"/>
        <v>212</v>
      </c>
      <c r="T98">
        <f t="shared" si="3"/>
        <v>24</v>
      </c>
    </row>
    <row r="99" spans="1:20" ht="15">
      <c r="A99" s="50" t="s">
        <v>230</v>
      </c>
      <c r="B99" s="50" t="s">
        <v>231</v>
      </c>
      <c r="C99" s="51">
        <v>287</v>
      </c>
      <c r="D99" s="52"/>
      <c r="E99" s="54">
        <v>50</v>
      </c>
      <c r="F99" s="52"/>
      <c r="G99" s="54">
        <v>218</v>
      </c>
      <c r="H99" s="51">
        <v>9</v>
      </c>
      <c r="I99" s="52"/>
      <c r="J99" s="51">
        <v>1</v>
      </c>
      <c r="K99" s="51">
        <v>1</v>
      </c>
      <c r="L99" s="52"/>
      <c r="M99" s="52"/>
      <c r="N99" s="52"/>
      <c r="O99" s="52"/>
      <c r="P99" s="51">
        <v>8</v>
      </c>
      <c r="Q99" s="52"/>
      <c r="R99" s="52"/>
      <c r="S99">
        <f t="shared" si="2"/>
        <v>268</v>
      </c>
      <c r="T99">
        <f t="shared" si="3"/>
        <v>19</v>
      </c>
    </row>
    <row r="100" spans="1:20" ht="15">
      <c r="A100" s="50" t="s">
        <v>232</v>
      </c>
      <c r="B100" s="50" t="s">
        <v>233</v>
      </c>
      <c r="C100" s="51">
        <v>224</v>
      </c>
      <c r="D100" s="52"/>
      <c r="E100" s="54">
        <v>28</v>
      </c>
      <c r="F100" s="51">
        <v>1</v>
      </c>
      <c r="G100" s="54">
        <v>189</v>
      </c>
      <c r="H100" s="51">
        <v>4</v>
      </c>
      <c r="I100" s="52"/>
      <c r="J100" s="52"/>
      <c r="K100" s="51">
        <v>2</v>
      </c>
      <c r="L100" s="52"/>
      <c r="M100" s="52"/>
      <c r="N100" s="52"/>
      <c r="O100" s="52"/>
      <c r="P100" s="52"/>
      <c r="Q100" s="52"/>
      <c r="R100" s="52"/>
      <c r="S100">
        <f t="shared" si="2"/>
        <v>217</v>
      </c>
      <c r="T100">
        <f t="shared" si="3"/>
        <v>7</v>
      </c>
    </row>
    <row r="101" spans="1:20" ht="15">
      <c r="A101" s="50" t="s">
        <v>234</v>
      </c>
      <c r="B101" s="50" t="s">
        <v>235</v>
      </c>
      <c r="C101" s="51">
        <v>309</v>
      </c>
      <c r="D101" s="51">
        <v>1</v>
      </c>
      <c r="E101" s="54">
        <v>39</v>
      </c>
      <c r="F101" s="52"/>
      <c r="G101" s="54">
        <v>249</v>
      </c>
      <c r="H101" s="51">
        <v>10</v>
      </c>
      <c r="I101" s="52"/>
      <c r="J101" s="51">
        <v>1</v>
      </c>
      <c r="K101" s="51">
        <v>5</v>
      </c>
      <c r="L101" s="52"/>
      <c r="M101" s="52"/>
      <c r="N101" s="52"/>
      <c r="O101" s="52"/>
      <c r="P101" s="51">
        <v>4</v>
      </c>
      <c r="Q101" s="52"/>
      <c r="R101" s="52"/>
      <c r="S101">
        <f t="shared" si="2"/>
        <v>288</v>
      </c>
      <c r="T101">
        <f t="shared" si="3"/>
        <v>21</v>
      </c>
    </row>
    <row r="102" spans="1:20" ht="15">
      <c r="A102" s="50" t="s">
        <v>236</v>
      </c>
      <c r="B102" s="50" t="s">
        <v>237</v>
      </c>
      <c r="C102" s="51">
        <v>1312</v>
      </c>
      <c r="D102" s="52"/>
      <c r="E102" s="54">
        <v>179</v>
      </c>
      <c r="F102" s="51">
        <v>5</v>
      </c>
      <c r="G102" s="54">
        <v>1072</v>
      </c>
      <c r="H102" s="51">
        <v>16</v>
      </c>
      <c r="I102" s="52"/>
      <c r="J102" s="51">
        <v>1</v>
      </c>
      <c r="K102" s="51">
        <v>11</v>
      </c>
      <c r="L102" s="52"/>
      <c r="M102" s="52"/>
      <c r="N102" s="51">
        <v>1</v>
      </c>
      <c r="O102" s="51">
        <v>3</v>
      </c>
      <c r="P102" s="51">
        <v>23</v>
      </c>
      <c r="Q102" s="51">
        <v>1</v>
      </c>
      <c r="R102" s="52"/>
      <c r="S102">
        <f t="shared" si="2"/>
        <v>1251</v>
      </c>
      <c r="T102">
        <f t="shared" si="3"/>
        <v>61</v>
      </c>
    </row>
    <row r="103" spans="1:20" ht="15">
      <c r="A103" s="50" t="s">
        <v>238</v>
      </c>
      <c r="B103" s="50" t="s">
        <v>239</v>
      </c>
      <c r="C103" s="51">
        <v>474</v>
      </c>
      <c r="D103" s="52"/>
      <c r="E103" s="54">
        <v>67</v>
      </c>
      <c r="F103" s="51">
        <v>4</v>
      </c>
      <c r="G103" s="54">
        <v>376</v>
      </c>
      <c r="H103" s="51">
        <v>6</v>
      </c>
      <c r="I103" s="51">
        <v>1</v>
      </c>
      <c r="J103" s="51">
        <v>1</v>
      </c>
      <c r="K103" s="51">
        <v>5</v>
      </c>
      <c r="L103" s="52"/>
      <c r="M103" s="52"/>
      <c r="N103" s="52"/>
      <c r="O103" s="52"/>
      <c r="P103" s="51">
        <v>12</v>
      </c>
      <c r="Q103" s="51">
        <v>2</v>
      </c>
      <c r="R103" s="52"/>
      <c r="S103">
        <f t="shared" si="2"/>
        <v>443</v>
      </c>
      <c r="T103">
        <f t="shared" si="3"/>
        <v>31</v>
      </c>
    </row>
    <row r="104" spans="1:20" ht="15">
      <c r="A104" s="50" t="s">
        <v>240</v>
      </c>
      <c r="B104" s="50" t="s">
        <v>241</v>
      </c>
      <c r="C104" s="51">
        <v>169</v>
      </c>
      <c r="D104" s="52"/>
      <c r="E104" s="54">
        <v>39</v>
      </c>
      <c r="F104" s="51">
        <v>1</v>
      </c>
      <c r="G104" s="54">
        <v>122</v>
      </c>
      <c r="H104" s="52"/>
      <c r="I104" s="52"/>
      <c r="J104" s="52"/>
      <c r="K104" s="51">
        <v>1</v>
      </c>
      <c r="L104" s="52"/>
      <c r="M104" s="52"/>
      <c r="N104" s="52"/>
      <c r="O104" s="51">
        <v>1</v>
      </c>
      <c r="P104" s="51">
        <v>5</v>
      </c>
      <c r="Q104" s="52"/>
      <c r="R104" s="52"/>
      <c r="S104">
        <f t="shared" si="2"/>
        <v>161</v>
      </c>
      <c r="T104">
        <f t="shared" si="3"/>
        <v>8</v>
      </c>
    </row>
    <row r="105" spans="1:20" ht="15">
      <c r="A105" s="50" t="s">
        <v>242</v>
      </c>
      <c r="B105" s="50" t="s">
        <v>243</v>
      </c>
      <c r="C105" s="51">
        <v>102</v>
      </c>
      <c r="D105" s="52"/>
      <c r="E105" s="54">
        <v>5</v>
      </c>
      <c r="F105" s="51">
        <v>1</v>
      </c>
      <c r="G105" s="54">
        <v>95</v>
      </c>
      <c r="H105" s="52"/>
      <c r="I105" s="52"/>
      <c r="J105" s="51">
        <v>1</v>
      </c>
      <c r="K105" s="52"/>
      <c r="L105" s="52"/>
      <c r="M105" s="52"/>
      <c r="N105" s="52"/>
      <c r="O105" s="52"/>
      <c r="P105" s="52"/>
      <c r="Q105" s="52"/>
      <c r="R105" s="52"/>
      <c r="S105">
        <f t="shared" si="2"/>
        <v>100</v>
      </c>
      <c r="T105">
        <f t="shared" si="3"/>
        <v>2</v>
      </c>
    </row>
    <row r="106" spans="1:20" ht="15">
      <c r="A106" s="50" t="s">
        <v>244</v>
      </c>
      <c r="B106" s="50" t="s">
        <v>245</v>
      </c>
      <c r="C106" s="51">
        <v>190</v>
      </c>
      <c r="D106" s="52"/>
      <c r="E106" s="54">
        <v>24</v>
      </c>
      <c r="F106" s="52"/>
      <c r="G106" s="54">
        <v>149</v>
      </c>
      <c r="H106" s="51">
        <v>8</v>
      </c>
      <c r="I106" s="52"/>
      <c r="J106" s="52"/>
      <c r="K106" s="51">
        <v>3</v>
      </c>
      <c r="L106" s="52"/>
      <c r="M106" s="52"/>
      <c r="N106" s="51">
        <v>1</v>
      </c>
      <c r="O106" s="51">
        <v>1</v>
      </c>
      <c r="P106" s="51">
        <v>4</v>
      </c>
      <c r="Q106" s="52"/>
      <c r="R106" s="52"/>
      <c r="S106">
        <f t="shared" si="2"/>
        <v>173</v>
      </c>
      <c r="T106">
        <f t="shared" si="3"/>
        <v>17</v>
      </c>
    </row>
    <row r="107" spans="1:20" ht="15">
      <c r="A107" s="50" t="s">
        <v>246</v>
      </c>
      <c r="B107" s="50" t="s">
        <v>247</v>
      </c>
      <c r="C107" s="51">
        <v>296</v>
      </c>
      <c r="D107" s="52"/>
      <c r="E107" s="54">
        <v>27</v>
      </c>
      <c r="F107" s="51">
        <v>1</v>
      </c>
      <c r="G107" s="54">
        <v>253</v>
      </c>
      <c r="H107" s="51">
        <v>7</v>
      </c>
      <c r="I107" s="52"/>
      <c r="J107" s="52"/>
      <c r="K107" s="51">
        <v>2</v>
      </c>
      <c r="L107" s="52"/>
      <c r="M107" s="52"/>
      <c r="N107" s="51">
        <v>1</v>
      </c>
      <c r="O107" s="52"/>
      <c r="P107" s="51">
        <v>5</v>
      </c>
      <c r="Q107" s="52"/>
      <c r="R107" s="52"/>
      <c r="S107">
        <f t="shared" si="2"/>
        <v>280</v>
      </c>
      <c r="T107">
        <f t="shared" si="3"/>
        <v>16</v>
      </c>
    </row>
    <row r="108" spans="1:20" ht="15">
      <c r="A108" s="50" t="s">
        <v>248</v>
      </c>
      <c r="B108" s="50" t="s">
        <v>249</v>
      </c>
      <c r="C108" s="51">
        <v>251</v>
      </c>
      <c r="D108" s="52"/>
      <c r="E108" s="54">
        <v>32</v>
      </c>
      <c r="F108" s="52"/>
      <c r="G108" s="54">
        <v>207</v>
      </c>
      <c r="H108" s="51">
        <v>6</v>
      </c>
      <c r="I108" s="52"/>
      <c r="J108" s="51">
        <v>1</v>
      </c>
      <c r="K108" s="51">
        <v>3</v>
      </c>
      <c r="L108" s="52"/>
      <c r="M108" s="52"/>
      <c r="N108" s="51">
        <v>1</v>
      </c>
      <c r="O108" s="52"/>
      <c r="P108" s="51">
        <v>1</v>
      </c>
      <c r="Q108" s="52"/>
      <c r="R108" s="52"/>
      <c r="S108">
        <f t="shared" si="2"/>
        <v>239</v>
      </c>
      <c r="T108">
        <f t="shared" si="3"/>
        <v>12</v>
      </c>
    </row>
    <row r="109" spans="1:20" ht="15">
      <c r="A109" s="50" t="s">
        <v>250</v>
      </c>
      <c r="B109" s="50" t="s">
        <v>251</v>
      </c>
      <c r="C109" s="51">
        <v>108</v>
      </c>
      <c r="D109" s="52"/>
      <c r="E109" s="54">
        <v>12</v>
      </c>
      <c r="F109" s="52"/>
      <c r="G109" s="54">
        <v>91</v>
      </c>
      <c r="H109" s="52"/>
      <c r="I109" s="52"/>
      <c r="J109" s="51">
        <v>1</v>
      </c>
      <c r="K109" s="51">
        <v>3</v>
      </c>
      <c r="L109" s="52"/>
      <c r="M109" s="52"/>
      <c r="N109" s="52"/>
      <c r="O109" s="52"/>
      <c r="P109" s="51">
        <v>1</v>
      </c>
      <c r="Q109" s="52"/>
      <c r="R109" s="52"/>
      <c r="S109">
        <f t="shared" si="2"/>
        <v>103</v>
      </c>
      <c r="T109">
        <f t="shared" si="3"/>
        <v>5</v>
      </c>
    </row>
    <row r="110" spans="1:20" ht="15">
      <c r="A110" s="50"/>
      <c r="B110" s="50"/>
      <c r="C110" s="51"/>
      <c r="D110" s="52"/>
      <c r="E110" s="54"/>
      <c r="F110" s="52"/>
      <c r="G110" s="54"/>
      <c r="H110" s="52"/>
      <c r="I110" s="52"/>
      <c r="J110" s="51"/>
      <c r="K110" s="51"/>
      <c r="L110" s="52"/>
      <c r="M110" s="52"/>
      <c r="N110" s="52"/>
      <c r="O110" s="52"/>
      <c r="P110" s="51"/>
      <c r="Q110" s="52"/>
      <c r="R110" s="52"/>
    </row>
    <row r="111" spans="1:20" ht="15">
      <c r="A111" s="50" t="s">
        <v>257</v>
      </c>
      <c r="B111" s="50" t="s">
        <v>258</v>
      </c>
      <c r="C111" s="51">
        <v>190</v>
      </c>
      <c r="D111" s="52"/>
      <c r="E111" s="54">
        <v>41</v>
      </c>
      <c r="F111" s="51">
        <v>1</v>
      </c>
      <c r="G111" s="54">
        <v>136</v>
      </c>
      <c r="H111" s="51">
        <v>6</v>
      </c>
      <c r="I111" s="52"/>
      <c r="J111" s="51">
        <v>1</v>
      </c>
      <c r="K111" s="51">
        <v>2</v>
      </c>
      <c r="L111" s="52"/>
      <c r="M111" s="52"/>
      <c r="N111" s="51">
        <v>1</v>
      </c>
      <c r="O111" s="52"/>
      <c r="P111" s="51">
        <v>2</v>
      </c>
      <c r="Q111" s="52"/>
      <c r="R111" s="52"/>
      <c r="S111">
        <f t="shared" si="2"/>
        <v>177</v>
      </c>
      <c r="T111">
        <f t="shared" si="3"/>
        <v>13</v>
      </c>
    </row>
    <row r="112" spans="1:20" ht="15">
      <c r="A112" s="50" t="s">
        <v>259</v>
      </c>
      <c r="B112" s="50" t="s">
        <v>260</v>
      </c>
      <c r="C112" s="51">
        <v>144</v>
      </c>
      <c r="D112" s="52"/>
      <c r="E112" s="54">
        <v>6</v>
      </c>
      <c r="F112" s="51">
        <v>1</v>
      </c>
      <c r="G112" s="54">
        <v>114</v>
      </c>
      <c r="H112" s="52"/>
      <c r="I112" s="52"/>
      <c r="J112" s="51">
        <v>3</v>
      </c>
      <c r="K112" s="51">
        <v>17</v>
      </c>
      <c r="L112" s="52"/>
      <c r="M112" s="52"/>
      <c r="N112" s="51">
        <v>1</v>
      </c>
      <c r="O112" s="52"/>
      <c r="P112" s="51">
        <v>2</v>
      </c>
      <c r="Q112" s="52"/>
      <c r="R112" s="52"/>
      <c r="S112">
        <f t="shared" si="2"/>
        <v>120</v>
      </c>
      <c r="T112">
        <f t="shared" si="3"/>
        <v>24</v>
      </c>
    </row>
    <row r="113" spans="1:20" ht="15">
      <c r="A113" s="50" t="s">
        <v>261</v>
      </c>
      <c r="B113" s="50" t="s">
        <v>262</v>
      </c>
      <c r="C113" s="51">
        <v>368</v>
      </c>
      <c r="D113" s="52"/>
      <c r="E113" s="54">
        <v>52</v>
      </c>
      <c r="F113" s="52"/>
      <c r="G113" s="54">
        <v>296</v>
      </c>
      <c r="H113" s="51">
        <v>11</v>
      </c>
      <c r="I113" s="52"/>
      <c r="J113" s="52"/>
      <c r="K113" s="51">
        <v>2</v>
      </c>
      <c r="L113" s="52"/>
      <c r="M113" s="52"/>
      <c r="N113" s="51">
        <v>1</v>
      </c>
      <c r="O113" s="51">
        <v>1</v>
      </c>
      <c r="P113" s="51">
        <v>4</v>
      </c>
      <c r="Q113" s="51">
        <v>1</v>
      </c>
      <c r="R113" s="52"/>
      <c r="S113">
        <f t="shared" si="2"/>
        <v>348</v>
      </c>
      <c r="T113">
        <f t="shared" si="3"/>
        <v>20</v>
      </c>
    </row>
    <row r="114" spans="1:20" ht="15">
      <c r="A114" s="50" t="s">
        <v>263</v>
      </c>
      <c r="B114" s="50" t="s">
        <v>264</v>
      </c>
      <c r="C114" s="51">
        <v>172</v>
      </c>
      <c r="D114" s="52"/>
      <c r="E114" s="54">
        <v>30</v>
      </c>
      <c r="F114" s="51">
        <v>3</v>
      </c>
      <c r="G114" s="54">
        <v>125</v>
      </c>
      <c r="H114" s="51">
        <v>3</v>
      </c>
      <c r="I114" s="52"/>
      <c r="J114" s="51">
        <v>1</v>
      </c>
      <c r="K114" s="51">
        <v>4</v>
      </c>
      <c r="L114" s="52"/>
      <c r="M114" s="52"/>
      <c r="N114" s="51">
        <v>1</v>
      </c>
      <c r="O114" s="51">
        <v>4</v>
      </c>
      <c r="P114" s="51">
        <v>1</v>
      </c>
      <c r="Q114" s="52"/>
      <c r="R114" s="52"/>
      <c r="S114">
        <f t="shared" si="2"/>
        <v>155</v>
      </c>
      <c r="T114">
        <f t="shared" si="3"/>
        <v>17</v>
      </c>
    </row>
    <row r="115" spans="1:20" ht="15">
      <c r="A115" s="50" t="s">
        <v>265</v>
      </c>
      <c r="B115" s="50" t="s">
        <v>266</v>
      </c>
      <c r="C115" s="51">
        <v>276</v>
      </c>
      <c r="D115" s="52"/>
      <c r="E115" s="54">
        <v>50</v>
      </c>
      <c r="F115" s="51">
        <v>1</v>
      </c>
      <c r="G115" s="54">
        <v>203</v>
      </c>
      <c r="H115" s="51">
        <v>13</v>
      </c>
      <c r="I115" s="52"/>
      <c r="J115" s="51">
        <v>1</v>
      </c>
      <c r="K115" s="51">
        <v>4</v>
      </c>
      <c r="L115" s="52"/>
      <c r="M115" s="52"/>
      <c r="N115" s="51">
        <v>1</v>
      </c>
      <c r="O115" s="52"/>
      <c r="P115" s="51">
        <v>3</v>
      </c>
      <c r="Q115" s="52"/>
      <c r="R115" s="52"/>
      <c r="S115">
        <f t="shared" si="2"/>
        <v>253</v>
      </c>
      <c r="T115">
        <f t="shared" si="3"/>
        <v>23</v>
      </c>
    </row>
    <row r="116" spans="1:20" ht="15">
      <c r="A116" s="50"/>
      <c r="B116" s="50"/>
      <c r="C116" s="51"/>
      <c r="D116" s="52"/>
      <c r="E116" s="54"/>
      <c r="F116" s="51"/>
      <c r="G116" s="54"/>
      <c r="H116" s="51"/>
      <c r="I116" s="52"/>
      <c r="J116" s="51"/>
      <c r="K116" s="51"/>
      <c r="L116" s="52"/>
      <c r="M116" s="52"/>
      <c r="N116" s="61"/>
      <c r="O116" s="52"/>
      <c r="P116" s="51"/>
      <c r="Q116" s="52"/>
      <c r="R116" s="52"/>
    </row>
    <row r="117" spans="1:20" ht="15">
      <c r="A117" s="50" t="s">
        <v>146</v>
      </c>
      <c r="B117" s="50" t="s">
        <v>147</v>
      </c>
      <c r="C117" s="51">
        <v>1517</v>
      </c>
      <c r="D117" s="51">
        <v>4</v>
      </c>
      <c r="E117" s="54">
        <v>143</v>
      </c>
      <c r="F117" s="51">
        <v>5</v>
      </c>
      <c r="G117" s="54">
        <v>1304</v>
      </c>
      <c r="H117" s="51">
        <v>30</v>
      </c>
      <c r="I117" s="51">
        <v>1</v>
      </c>
      <c r="J117" s="51">
        <v>6</v>
      </c>
      <c r="K117" s="51">
        <v>14</v>
      </c>
      <c r="L117" s="52"/>
      <c r="M117" s="52"/>
      <c r="N117" s="52"/>
      <c r="O117" s="51">
        <v>1</v>
      </c>
      <c r="P117" s="51">
        <v>9</v>
      </c>
      <c r="Q117" s="52"/>
      <c r="R117" s="52"/>
      <c r="S117" s="62">
        <f t="shared" si="2"/>
        <v>1447</v>
      </c>
      <c r="T117" s="62">
        <f t="shared" si="3"/>
        <v>70</v>
      </c>
    </row>
    <row r="118" spans="1:20" ht="15">
      <c r="A118" s="50" t="s">
        <v>165</v>
      </c>
      <c r="B118" s="50" t="s">
        <v>166</v>
      </c>
      <c r="C118" s="51">
        <v>794</v>
      </c>
      <c r="D118" s="52"/>
      <c r="E118" s="54">
        <v>95</v>
      </c>
      <c r="F118" s="51">
        <v>5</v>
      </c>
      <c r="G118" s="54">
        <v>661</v>
      </c>
      <c r="H118" s="51">
        <v>13</v>
      </c>
      <c r="I118" s="52"/>
      <c r="J118" s="51">
        <v>1</v>
      </c>
      <c r="K118" s="51">
        <v>8</v>
      </c>
      <c r="L118" s="52"/>
      <c r="M118" s="52"/>
      <c r="N118" s="52"/>
      <c r="O118" s="52"/>
      <c r="P118" s="51">
        <v>11</v>
      </c>
      <c r="Q118" s="52"/>
      <c r="R118" s="52"/>
      <c r="S118" s="62">
        <f t="shared" si="2"/>
        <v>756</v>
      </c>
      <c r="T118" s="62">
        <f t="shared" si="3"/>
        <v>38</v>
      </c>
    </row>
    <row r="119" spans="1:20" ht="15">
      <c r="A119" s="50" t="s">
        <v>198</v>
      </c>
      <c r="B119" s="50" t="s">
        <v>199</v>
      </c>
      <c r="C119" s="51">
        <v>739</v>
      </c>
      <c r="D119" s="52"/>
      <c r="E119" s="54">
        <v>85</v>
      </c>
      <c r="F119" s="51">
        <v>1</v>
      </c>
      <c r="G119" s="54">
        <v>622</v>
      </c>
      <c r="H119" s="51">
        <v>9</v>
      </c>
      <c r="I119" s="52"/>
      <c r="J119" s="51">
        <v>1</v>
      </c>
      <c r="K119" s="51">
        <v>12</v>
      </c>
      <c r="L119" s="52"/>
      <c r="M119" s="52"/>
      <c r="N119" s="51">
        <v>1</v>
      </c>
      <c r="O119" s="52"/>
      <c r="P119" s="51">
        <v>8</v>
      </c>
      <c r="Q119" s="52"/>
      <c r="R119" s="52"/>
      <c r="S119" s="62">
        <f t="shared" si="2"/>
        <v>707</v>
      </c>
      <c r="T119" s="62">
        <f t="shared" si="3"/>
        <v>32</v>
      </c>
    </row>
    <row r="120" spans="1:20" ht="15">
      <c r="A120" s="50" t="s">
        <v>215</v>
      </c>
      <c r="B120" s="50" t="s">
        <v>216</v>
      </c>
      <c r="C120" s="51">
        <v>641</v>
      </c>
      <c r="D120" s="52"/>
      <c r="E120" s="54">
        <v>82</v>
      </c>
      <c r="F120" s="51">
        <v>1</v>
      </c>
      <c r="G120" s="54">
        <v>529</v>
      </c>
      <c r="H120" s="51">
        <v>17</v>
      </c>
      <c r="I120" s="52"/>
      <c r="J120" s="52"/>
      <c r="K120" s="51">
        <v>5</v>
      </c>
      <c r="L120" s="52"/>
      <c r="M120" s="52"/>
      <c r="N120" s="52"/>
      <c r="O120" s="52"/>
      <c r="P120" s="51">
        <v>7</v>
      </c>
      <c r="Q120" s="52"/>
      <c r="R120" s="52"/>
      <c r="S120" s="62">
        <f t="shared" si="2"/>
        <v>611</v>
      </c>
      <c r="T120" s="62">
        <f t="shared" si="3"/>
        <v>30</v>
      </c>
    </row>
    <row r="121" spans="1:20" ht="15">
      <c r="A121" s="50" t="s">
        <v>267</v>
      </c>
      <c r="B121" s="50" t="s">
        <v>268</v>
      </c>
      <c r="C121" s="51">
        <v>334</v>
      </c>
      <c r="D121" s="52"/>
      <c r="E121" s="54">
        <v>36</v>
      </c>
      <c r="F121" s="51">
        <v>1</v>
      </c>
      <c r="G121" s="54">
        <v>283</v>
      </c>
      <c r="H121" s="51">
        <v>5</v>
      </c>
      <c r="I121" s="52"/>
      <c r="J121" s="51">
        <v>3</v>
      </c>
      <c r="K121" s="51">
        <v>6</v>
      </c>
      <c r="L121" s="52"/>
      <c r="M121" s="52"/>
      <c r="N121" s="52"/>
      <c r="O121" s="52"/>
      <c r="P121" s="52"/>
      <c r="Q121" s="52"/>
      <c r="R121" s="52"/>
      <c r="S121" s="62">
        <f t="shared" si="2"/>
        <v>319</v>
      </c>
      <c r="T121" s="62">
        <f t="shared" si="3"/>
        <v>15</v>
      </c>
    </row>
    <row r="122" spans="1:20" ht="15">
      <c r="A122" s="50" t="s">
        <v>252</v>
      </c>
      <c r="B122" s="50" t="s">
        <v>253</v>
      </c>
      <c r="C122" s="51">
        <v>1053</v>
      </c>
      <c r="D122" s="52"/>
      <c r="E122" s="54">
        <v>176</v>
      </c>
      <c r="F122" s="51">
        <v>5</v>
      </c>
      <c r="G122" s="54">
        <v>833</v>
      </c>
      <c r="H122" s="51">
        <v>25</v>
      </c>
      <c r="I122" s="52"/>
      <c r="J122" s="52"/>
      <c r="K122" s="51">
        <v>3</v>
      </c>
      <c r="L122" s="52"/>
      <c r="M122" s="51">
        <v>1</v>
      </c>
      <c r="N122" s="51">
        <v>1</v>
      </c>
      <c r="O122" s="51">
        <v>2</v>
      </c>
      <c r="P122" s="51">
        <v>7</v>
      </c>
      <c r="Q122" s="52"/>
      <c r="R122" s="52"/>
      <c r="S122" s="62">
        <f t="shared" si="2"/>
        <v>1009</v>
      </c>
      <c r="T122" s="62">
        <f t="shared" si="3"/>
        <v>44</v>
      </c>
    </row>
    <row r="123" spans="1:20" ht="15">
      <c r="A123" s="50" t="s">
        <v>81</v>
      </c>
      <c r="B123" s="50" t="s">
        <v>82</v>
      </c>
      <c r="C123" s="51">
        <v>36</v>
      </c>
      <c r="D123" s="52"/>
      <c r="E123" s="54">
        <v>7</v>
      </c>
      <c r="F123" s="52"/>
      <c r="G123" s="54">
        <v>27</v>
      </c>
      <c r="H123" s="52"/>
      <c r="I123" s="52"/>
      <c r="J123" s="52"/>
      <c r="K123" s="51">
        <v>1</v>
      </c>
      <c r="L123" s="52"/>
      <c r="M123" s="52"/>
      <c r="N123" s="52"/>
      <c r="O123" s="52"/>
      <c r="P123" s="51">
        <v>1</v>
      </c>
      <c r="Q123" s="52"/>
      <c r="R123" s="52"/>
      <c r="S123" s="62">
        <f t="shared" si="2"/>
        <v>34</v>
      </c>
      <c r="T123" s="62">
        <f t="shared" si="3"/>
        <v>2</v>
      </c>
    </row>
    <row r="124" spans="1:20" ht="15">
      <c r="A124" s="50" t="s">
        <v>112</v>
      </c>
      <c r="B124" s="50" t="s">
        <v>113</v>
      </c>
      <c r="C124" s="51">
        <v>56</v>
      </c>
      <c r="D124" s="52"/>
      <c r="E124" s="54">
        <v>6</v>
      </c>
      <c r="F124" s="52"/>
      <c r="G124" s="54">
        <v>50</v>
      </c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62">
        <f t="shared" si="2"/>
        <v>56</v>
      </c>
      <c r="T124" s="62">
        <f t="shared" si="3"/>
        <v>0</v>
      </c>
    </row>
    <row r="125" spans="1:20" ht="15">
      <c r="A125" s="50" t="s">
        <v>200</v>
      </c>
      <c r="B125" s="50" t="s">
        <v>201</v>
      </c>
      <c r="C125" s="51">
        <v>116</v>
      </c>
      <c r="D125" s="52"/>
      <c r="E125" s="54">
        <v>22</v>
      </c>
      <c r="F125" s="52"/>
      <c r="G125" s="54">
        <v>92</v>
      </c>
      <c r="H125" s="51">
        <v>1</v>
      </c>
      <c r="I125" s="52"/>
      <c r="J125" s="52"/>
      <c r="K125" s="51">
        <v>1</v>
      </c>
      <c r="L125" s="52"/>
      <c r="M125" s="52"/>
      <c r="N125" s="52"/>
      <c r="O125" s="52"/>
      <c r="P125" s="52"/>
      <c r="Q125" s="52"/>
      <c r="R125" s="52"/>
      <c r="S125" s="62">
        <f t="shared" si="2"/>
        <v>114</v>
      </c>
      <c r="T125" s="62">
        <f t="shared" si="3"/>
        <v>2</v>
      </c>
    </row>
    <row r="126" spans="1:20" ht="15">
      <c r="A126" s="50" t="s">
        <v>254</v>
      </c>
      <c r="B126" s="50" t="s">
        <v>255</v>
      </c>
      <c r="C126" s="51">
        <v>78</v>
      </c>
      <c r="D126" s="52"/>
      <c r="E126" s="54">
        <v>6</v>
      </c>
      <c r="F126" s="51">
        <v>1</v>
      </c>
      <c r="G126" s="54">
        <v>63</v>
      </c>
      <c r="H126" s="51">
        <v>2</v>
      </c>
      <c r="I126" s="52"/>
      <c r="J126" s="51">
        <v>2</v>
      </c>
      <c r="K126" s="51">
        <v>2</v>
      </c>
      <c r="L126" s="52"/>
      <c r="M126" s="52"/>
      <c r="N126" s="52"/>
      <c r="O126" s="52"/>
      <c r="P126" s="51">
        <v>2</v>
      </c>
      <c r="Q126" s="52"/>
      <c r="R126" s="52"/>
      <c r="S126" s="62">
        <f t="shared" si="2"/>
        <v>69</v>
      </c>
      <c r="T126" s="62">
        <f t="shared" si="3"/>
        <v>9</v>
      </c>
    </row>
    <row r="127" spans="1:20" ht="15">
      <c r="A127" s="50" t="s">
        <v>269</v>
      </c>
      <c r="B127" s="50" t="s">
        <v>270</v>
      </c>
      <c r="C127" s="51">
        <v>596</v>
      </c>
      <c r="D127" s="51">
        <v>2</v>
      </c>
      <c r="E127" s="54">
        <v>91</v>
      </c>
      <c r="F127" s="51">
        <v>2</v>
      </c>
      <c r="G127" s="54">
        <v>433</v>
      </c>
      <c r="H127" s="51">
        <v>13</v>
      </c>
      <c r="I127" s="52"/>
      <c r="J127" s="51">
        <v>10</v>
      </c>
      <c r="K127" s="51">
        <v>36</v>
      </c>
      <c r="L127" s="52"/>
      <c r="M127" s="52"/>
      <c r="N127" s="52"/>
      <c r="O127" s="51">
        <v>2</v>
      </c>
      <c r="P127" s="51">
        <v>7</v>
      </c>
      <c r="Q127" s="52"/>
      <c r="R127" s="52"/>
      <c r="S127">
        <f t="shared" si="2"/>
        <v>524</v>
      </c>
      <c r="T127">
        <f t="shared" si="3"/>
        <v>72</v>
      </c>
    </row>
    <row r="128" spans="1:20" s="101" customFormat="1" ht="15">
      <c r="A128" s="98" t="s">
        <v>55</v>
      </c>
      <c r="B128" s="98" t="s">
        <v>56</v>
      </c>
      <c r="C128" s="99">
        <v>4465</v>
      </c>
      <c r="D128" s="99">
        <v>5</v>
      </c>
      <c r="E128" s="99">
        <v>744</v>
      </c>
      <c r="F128" s="99">
        <v>55</v>
      </c>
      <c r="G128" s="99">
        <v>3486</v>
      </c>
      <c r="H128" s="99">
        <v>111</v>
      </c>
      <c r="I128" s="99">
        <v>1</v>
      </c>
      <c r="J128" s="99">
        <v>12</v>
      </c>
      <c r="K128" s="99">
        <v>28</v>
      </c>
      <c r="L128" s="99">
        <v>1</v>
      </c>
      <c r="M128" s="99">
        <v>1</v>
      </c>
      <c r="N128" s="99">
        <v>3</v>
      </c>
      <c r="O128" s="99">
        <v>1</v>
      </c>
      <c r="P128" s="99">
        <v>15</v>
      </c>
      <c r="Q128" s="99">
        <v>2</v>
      </c>
      <c r="R128" s="100"/>
      <c r="S128" s="101">
        <f t="shared" si="2"/>
        <v>4230</v>
      </c>
      <c r="T128" s="101">
        <f t="shared" si="3"/>
        <v>235</v>
      </c>
    </row>
    <row r="129" spans="1:20" ht="15">
      <c r="A129" s="50" t="s">
        <v>83</v>
      </c>
      <c r="B129" s="50" t="s">
        <v>84</v>
      </c>
      <c r="C129" s="51">
        <v>626</v>
      </c>
      <c r="D129" s="52"/>
      <c r="E129" s="54">
        <v>116</v>
      </c>
      <c r="F129" s="51">
        <v>3</v>
      </c>
      <c r="G129" s="54">
        <v>477</v>
      </c>
      <c r="H129" s="51">
        <v>11</v>
      </c>
      <c r="I129" s="52"/>
      <c r="J129" s="51">
        <v>1</v>
      </c>
      <c r="K129" s="51">
        <v>5</v>
      </c>
      <c r="L129" s="52"/>
      <c r="M129" s="52"/>
      <c r="N129" s="51">
        <v>2</v>
      </c>
      <c r="O129" s="51">
        <v>4</v>
      </c>
      <c r="P129" s="51">
        <v>7</v>
      </c>
      <c r="Q129" s="52"/>
      <c r="R129" s="52"/>
      <c r="S129" s="62">
        <f t="shared" si="2"/>
        <v>593</v>
      </c>
      <c r="T129" s="62">
        <f t="shared" si="3"/>
        <v>33</v>
      </c>
    </row>
    <row r="130" spans="1:20" ht="15">
      <c r="A130" s="50" t="s">
        <v>114</v>
      </c>
      <c r="B130" s="50" t="s">
        <v>115</v>
      </c>
      <c r="C130" s="51">
        <v>1032</v>
      </c>
      <c r="D130" s="52"/>
      <c r="E130" s="54">
        <v>135</v>
      </c>
      <c r="F130" s="51">
        <v>2</v>
      </c>
      <c r="G130" s="54">
        <v>849</v>
      </c>
      <c r="H130" s="51">
        <v>19</v>
      </c>
      <c r="I130" s="52"/>
      <c r="J130" s="51">
        <v>2</v>
      </c>
      <c r="K130" s="51">
        <v>15</v>
      </c>
      <c r="L130" s="52"/>
      <c r="M130" s="52"/>
      <c r="N130" s="52"/>
      <c r="O130" s="51">
        <v>2</v>
      </c>
      <c r="P130" s="51">
        <v>8</v>
      </c>
      <c r="Q130" s="52"/>
      <c r="R130" s="52"/>
      <c r="S130" s="62">
        <f t="shared" si="2"/>
        <v>984</v>
      </c>
      <c r="T130" s="62">
        <f t="shared" si="3"/>
        <v>48</v>
      </c>
    </row>
    <row r="131" spans="1:20" ht="15">
      <c r="A131" s="50" t="s">
        <v>148</v>
      </c>
      <c r="B131" s="50" t="s">
        <v>149</v>
      </c>
      <c r="C131" s="51">
        <v>124</v>
      </c>
      <c r="D131" s="52"/>
      <c r="E131" s="54">
        <v>31</v>
      </c>
      <c r="F131" s="52"/>
      <c r="G131" s="54">
        <v>89</v>
      </c>
      <c r="H131" s="51">
        <v>1</v>
      </c>
      <c r="I131" s="52"/>
      <c r="J131" s="52"/>
      <c r="K131" s="52"/>
      <c r="L131" s="52"/>
      <c r="M131" s="52"/>
      <c r="N131" s="52"/>
      <c r="O131" s="51">
        <v>2</v>
      </c>
      <c r="P131" s="51">
        <v>1</v>
      </c>
      <c r="Q131" s="52"/>
      <c r="R131" s="52"/>
      <c r="S131" s="62">
        <f t="shared" si="2"/>
        <v>120</v>
      </c>
      <c r="T131" s="62">
        <f t="shared" si="3"/>
        <v>4</v>
      </c>
    </row>
    <row r="132" spans="1:20" ht="15">
      <c r="A132" s="50" t="s">
        <v>59</v>
      </c>
      <c r="B132" s="50" t="s">
        <v>60</v>
      </c>
      <c r="C132" s="51">
        <v>968</v>
      </c>
      <c r="D132" s="52"/>
      <c r="E132" s="54">
        <v>48</v>
      </c>
      <c r="F132" s="51">
        <v>4</v>
      </c>
      <c r="G132" s="54">
        <v>861</v>
      </c>
      <c r="H132" s="51">
        <v>9</v>
      </c>
      <c r="I132" s="52"/>
      <c r="J132" s="51">
        <v>3</v>
      </c>
      <c r="K132" s="51">
        <v>3</v>
      </c>
      <c r="L132" s="52"/>
      <c r="M132" s="52"/>
      <c r="N132" s="52"/>
      <c r="O132" s="51">
        <v>2</v>
      </c>
      <c r="P132" s="51">
        <v>38</v>
      </c>
      <c r="Q132" s="52"/>
      <c r="R132" s="52"/>
      <c r="S132" s="62">
        <f t="shared" si="2"/>
        <v>909</v>
      </c>
      <c r="T132" s="62">
        <f t="shared" si="3"/>
        <v>59</v>
      </c>
    </row>
    <row r="133" spans="1:20">
      <c r="C133">
        <f>SUM(C2:C132)</f>
        <v>41194</v>
      </c>
      <c r="D133">
        <f t="shared" ref="D133:T133" si="4">SUM(D2:D132)</f>
        <v>39</v>
      </c>
      <c r="E133">
        <f t="shared" si="4"/>
        <v>5845</v>
      </c>
      <c r="F133">
        <f t="shared" si="4"/>
        <v>173</v>
      </c>
      <c r="G133">
        <f t="shared" si="4"/>
        <v>33196</v>
      </c>
      <c r="H133">
        <f t="shared" si="4"/>
        <v>827</v>
      </c>
      <c r="I133">
        <f t="shared" si="4"/>
        <v>4</v>
      </c>
      <c r="J133">
        <f t="shared" si="4"/>
        <v>117</v>
      </c>
      <c r="K133">
        <f t="shared" si="4"/>
        <v>427</v>
      </c>
      <c r="L133">
        <f t="shared" si="4"/>
        <v>4</v>
      </c>
      <c r="M133">
        <f t="shared" si="4"/>
        <v>7</v>
      </c>
      <c r="N133">
        <f t="shared" si="4"/>
        <v>41</v>
      </c>
      <c r="O133">
        <f t="shared" si="4"/>
        <v>61</v>
      </c>
      <c r="P133">
        <f t="shared" si="4"/>
        <v>442</v>
      </c>
      <c r="Q133">
        <f t="shared" si="4"/>
        <v>10</v>
      </c>
      <c r="R133">
        <f t="shared" si="4"/>
        <v>1</v>
      </c>
      <c r="S133">
        <f t="shared" si="4"/>
        <v>39041</v>
      </c>
      <c r="T133">
        <f t="shared" si="4"/>
        <v>2153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D5:F13"/>
  <sheetViews>
    <sheetView workbookViewId="0">
      <selection activeCell="J18" sqref="J18"/>
    </sheetView>
  </sheetViews>
  <sheetFormatPr defaultRowHeight="14.25"/>
  <cols>
    <col min="4" max="4" width="11.75" bestFit="1" customWidth="1"/>
    <col min="5" max="5" width="10.125" bestFit="1" customWidth="1"/>
  </cols>
  <sheetData>
    <row r="5" spans="4:6">
      <c r="D5" t="s">
        <v>462</v>
      </c>
    </row>
    <row r="6" spans="4:6">
      <c r="E6">
        <v>6885</v>
      </c>
      <c r="F6">
        <v>4230</v>
      </c>
    </row>
    <row r="7" spans="4:6">
      <c r="E7" t="s">
        <v>430</v>
      </c>
      <c r="F7" t="s">
        <v>457</v>
      </c>
    </row>
    <row r="8" spans="4:6">
      <c r="D8" t="s">
        <v>458</v>
      </c>
      <c r="E8">
        <v>601</v>
      </c>
      <c r="F8">
        <v>561</v>
      </c>
    </row>
    <row r="9" spans="4:6">
      <c r="D9" t="s">
        <v>459</v>
      </c>
      <c r="E9">
        <v>3887</v>
      </c>
      <c r="F9">
        <v>2080</v>
      </c>
    </row>
    <row r="10" spans="4:6">
      <c r="D10" t="s">
        <v>460</v>
      </c>
      <c r="E10">
        <v>262</v>
      </c>
      <c r="F10">
        <v>578</v>
      </c>
    </row>
    <row r="11" spans="4:6">
      <c r="E11">
        <f>SUM(E8:E10)</f>
        <v>4750</v>
      </c>
      <c r="F11">
        <f>SUM(F8:F10)</f>
        <v>3219</v>
      </c>
    </row>
    <row r="12" spans="4:6">
      <c r="D12" t="s">
        <v>461</v>
      </c>
      <c r="E12">
        <f>E6-E11</f>
        <v>2135</v>
      </c>
      <c r="F12">
        <f>F6-F11</f>
        <v>1011</v>
      </c>
    </row>
    <row r="13" spans="4:6">
      <c r="E13">
        <f>SUM(E12,E11)</f>
        <v>6885</v>
      </c>
      <c r="F13">
        <f>SUM(F12,F11)</f>
        <v>4230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ประชากร1เมษายน_2565</vt:lpstr>
      <vt:lpstr>UC-wel1-04-65</vt:lpstr>
      <vt:lpstr>ประกันสังคม</vt:lpstr>
      <vt:lpstr>สิทธิอื่นๆ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chan_lap</dc:creator>
  <cp:lastModifiedBy>chan_lap</cp:lastModifiedBy>
  <dcterms:created xsi:type="dcterms:W3CDTF">2020-09-09T03:27:20Z</dcterms:created>
  <dcterms:modified xsi:type="dcterms:W3CDTF">2022-08-01T03:21:27Z</dcterms:modified>
</cp:coreProperties>
</file>